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EE082EF-A3E5-4B8F-AAA7-141377FCDBEF}" xr6:coauthVersionLast="45" xr6:coauthVersionMax="45" xr10:uidLastSave="{00000000-0000-0000-0000-000000000000}"/>
  <bookViews>
    <workbookView xWindow="5970" yWindow="1440" windowWidth="17985" windowHeight="117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<sst xmlns="http://schemas.openxmlformats.org/spreadsheetml/2006/main" count="80" uniqueCount="73">
  <si>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</si>
  <si>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</si>
  <si>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</si>
  <si>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</si>
  <si>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</si>
  <si>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</si>
  <si>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</si>
  <si>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</si>
  <si>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</si>
  <si>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</si>
  <si>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</si>
  <si>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</si>
  <si>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</si>
  <si>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</si>
  <si>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</si>
  <si>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</si>
  <si>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</si>
  <si>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</si>
  <si>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</si>
  <si>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</si>
  <si>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</si>
  <si>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</si>
  <si>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</si>
  <si>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</si>
  <si>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</si>
  <si>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</si>
  <si>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</si>
  <si>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</si>
  <si>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</si>
  <si>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</si>
  <si>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</si>
  <si>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</si>
  <si>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</si>
  <si>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</si>
  <si>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</si>
  <si>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</si>
  <si>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</si>
  <si>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</si>
  <si>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</si>
  <si>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</si>
  <si>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</si>
  <si>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</si>
  <si>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</si>
  <si>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</si>
  <si>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</si>
  <si>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</si>
  <si>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</si>
  <si>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</si>
  <si>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</si>
  <si>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</si>
  <si>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</si>
  <si>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</si>
  <si>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</si>
  <si>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</si>
  <si>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</si>
  <si>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</si>
  <si>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</si>
  <si>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</si>
  <si>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</si>
  <si>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</si>
  <si>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</si>
  <si>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CORSAIR iCUE QL120 RGB White (3PACK)</t>
    <phoneticPr fontId="1" type="noConversion"/>
  </si>
  <si>
    <t>CORSAIR HYDRO SERIES iCUE H150i RGB PRO XT</t>
    <phoneticPr fontId="1" type="noConversion"/>
  </si>
  <si>
    <t>삼성전자 DDR4 8G PC4-21300 (정품)</t>
    <phoneticPr fontId="1" type="noConversion"/>
  </si>
  <si>
    <t>방열판</t>
    <phoneticPr fontId="1" type="noConversion"/>
  </si>
  <si>
    <t>JONSBO NC-3 ARGB 메모리 방열판 (4PACK)</t>
    <phoneticPr fontId="1" type="noConversion"/>
  </si>
  <si>
    <t>BRAVOTEC 트레저 X9 920T 타이탄 글래스 (화이트)</t>
    <phoneticPr fontId="1" type="noConversion"/>
  </si>
  <si>
    <t>창호형</t>
    <phoneticPr fontId="1" type="noConversion"/>
  </si>
  <si>
    <t>ASRock B460M PRO4</t>
    <phoneticPr fontId="1" type="noConversion"/>
  </si>
  <si>
    <t>WD BLUE SN550 M.2 NVMe (500GB)</t>
    <phoneticPr fontId="1" type="noConversion"/>
  </si>
  <si>
    <t>마이크로닉스 Classic II 600W 80PLUS 230V EU 화이트</t>
    <phoneticPr fontId="1" type="noConversion"/>
  </si>
  <si>
    <t>인텔 코어i3-10세대 10100 (코멧레이크S) (정품)</t>
    <phoneticPr fontId="1" type="noConversion"/>
  </si>
  <si>
    <t>인텔 UHD 630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</si>
</sst>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58</v>
      </c>
      <c r="B1" s="27" t="s">
        <v>67</v>
      </c>
      <c r="C1" s="33" t="s">
        <v>43</v>
      </c>
      <c r="D1" s="34"/>
      <c r="E1" s="87"/>
      <c r="F1" s="88"/>
      <c r="G1" s="88"/>
      <c r="H1" s="89"/>
    </row>
    <row r="2" spans="1:9" ht="22.5" customHeight="1">
      <c r="A2" s="18" t="s">
        <v>44</v>
      </c>
      <c r="B2" s="26"/>
      <c r="C2" s="35"/>
      <c r="D2" s="36"/>
      <c r="E2" s="90"/>
      <c r="F2" s="91"/>
      <c r="G2" s="91"/>
      <c r="H2" s="92"/>
    </row>
    <row r="3" spans="1:9" ht="22.5" customHeight="1">
      <c r="A3" s="18" t="s">
        <v>45</v>
      </c>
      <c r="B3" s="20">
        <f ca="1">TODAY()</f>
        <v>43987</v>
      </c>
      <c r="C3" s="19" t="s">
        <v>46</v>
      </c>
      <c r="D3" s="25"/>
      <c r="E3" s="90"/>
      <c r="F3" s="91"/>
      <c r="G3" s="91"/>
      <c r="H3" s="92"/>
    </row>
    <row r="4" spans="1:9" ht="22.5" customHeight="1">
      <c r="A4" s="17" t="s">
        <v>42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23</v>
      </c>
      <c r="B6" s="100"/>
      <c r="C6" s="57" t="s">
        <v>71</v>
      </c>
      <c r="D6" s="58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5.5" customHeight="1">
      <c r="A7" s="101"/>
      <c r="B7" s="102"/>
      <c r="C7" s="57" t="s">
        <v>62</v>
      </c>
      <c r="D7" s="58"/>
      <c r="E7" s="30" t="s">
        <v>13</v>
      </c>
      <c r="F7" s="6">
        <v>240000</v>
      </c>
      <c r="G7" s="3">
        <v>1</v>
      </c>
      <c r="H7" s="6">
        <f t="shared" ref="H7:H19" si="0">F7*G7</f>
        <v>240000</v>
      </c>
      <c r="I7" s="2"/>
    </row>
    <row r="8" spans="1:9" ht="25.5" customHeight="1">
      <c r="A8" s="101"/>
      <c r="B8" s="102"/>
      <c r="C8" s="57" t="s">
        <v>68</v>
      </c>
      <c r="D8" s="58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25.5" customHeight="1">
      <c r="A9" s="101"/>
      <c r="B9" s="102"/>
      <c r="C9" s="57" t="s">
        <v>63</v>
      </c>
      <c r="D9" s="58"/>
      <c r="E9" s="3" t="s">
        <v>8</v>
      </c>
      <c r="F9" s="6">
        <v>35000</v>
      </c>
      <c r="G9" s="3">
        <v>4</v>
      </c>
      <c r="H9" s="6">
        <f t="shared" si="0"/>
        <v>140000</v>
      </c>
      <c r="I9" s="2"/>
    </row>
    <row r="10" spans="1:9" ht="25.5" customHeight="1">
      <c r="A10" s="101"/>
      <c r="B10" s="102"/>
      <c r="C10" s="57" t="s">
        <v>72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1"/>
      <c r="B11" s="102"/>
      <c r="C11" s="57" t="s">
        <v>69</v>
      </c>
      <c r="D11" s="58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5.5" customHeight="1">
      <c r="A12" s="101"/>
      <c r="B12" s="102"/>
      <c r="C12" s="57"/>
      <c r="D12" s="58"/>
      <c r="E12" s="3"/>
      <c r="F12" s="6"/>
      <c r="G12" s="3"/>
      <c r="H12" s="6">
        <f t="shared" si="0"/>
        <v>0</v>
      </c>
      <c r="I12" s="2"/>
    </row>
    <row r="13" spans="1:9" ht="25.5" customHeight="1">
      <c r="A13" s="101"/>
      <c r="B13" s="102"/>
      <c r="C13" s="48"/>
      <c r="D13" s="49"/>
      <c r="E13" s="3"/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48" t="s">
        <v>66</v>
      </c>
      <c r="D14" s="49"/>
      <c r="E14" s="3" t="s">
        <v>11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5.5" customHeight="1">
      <c r="A15" s="101"/>
      <c r="B15" s="102"/>
      <c r="C15" s="48" t="s">
        <v>70</v>
      </c>
      <c r="D15" s="49"/>
      <c r="E15" s="3" t="s">
        <v>12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5.5" customHeight="1">
      <c r="A16" s="101"/>
      <c r="B16" s="102"/>
      <c r="C16" s="48" t="s">
        <v>61</v>
      </c>
      <c r="D16" s="49"/>
      <c r="E16" s="3" t="s">
        <v>14</v>
      </c>
      <c r="F16" s="6">
        <v>175000</v>
      </c>
      <c r="G16" s="3">
        <v>3</v>
      </c>
      <c r="H16" s="6">
        <f t="shared" si="0"/>
        <v>525000</v>
      </c>
      <c r="I16" s="2"/>
    </row>
    <row r="17" spans="1:9">
      <c r="A17" s="101"/>
      <c r="B17" s="102"/>
      <c r="C17" s="23"/>
      <c r="D17" s="22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5" t="s">
        <v>55</v>
      </c>
      <c r="D18" s="56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16</v>
      </c>
      <c r="D20" s="41"/>
      <c r="E20" s="59">
        <f>SUM(H6:H19)</f>
        <v>1541000</v>
      </c>
      <c r="F20" s="59"/>
      <c r="G20" s="24">
        <v>1</v>
      </c>
      <c r="H20" s="98" t="s">
        <v>18</v>
      </c>
      <c r="I20" s="2"/>
    </row>
    <row r="21" spans="1:9" ht="12.75" customHeight="1">
      <c r="A21" s="101"/>
      <c r="B21" s="102"/>
      <c r="C21" s="41"/>
      <c r="D21" s="41"/>
      <c r="E21" s="59">
        <f>E20*G20</f>
        <v>1541000</v>
      </c>
      <c r="F21" s="59"/>
      <c r="G21" s="59"/>
      <c r="H21" s="98"/>
      <c r="I21" s="2"/>
    </row>
    <row r="22" spans="1:9" ht="12.75" customHeight="1">
      <c r="A22" s="101"/>
      <c r="B22" s="102"/>
      <c r="C22" s="41"/>
      <c r="D22" s="41"/>
      <c r="E22" s="59"/>
      <c r="F22" s="59"/>
      <c r="G22" s="59"/>
      <c r="H22" s="98"/>
      <c r="I22" s="2"/>
    </row>
    <row r="23" spans="1:9" ht="17.25" customHeight="1">
      <c r="A23" s="101"/>
      <c r="B23" s="102"/>
      <c r="C23" s="46" t="s">
        <v>21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103"/>
      <c r="B24" s="104"/>
      <c r="C24" s="48" t="s">
        <v>65</v>
      </c>
      <c r="D24" s="49"/>
      <c r="E24" s="5" t="s">
        <v>64</v>
      </c>
      <c r="F24" s="6">
        <v>70000</v>
      </c>
      <c r="G24" s="3">
        <v>1</v>
      </c>
      <c r="H24" s="6">
        <f>F24*G24</f>
        <v>70000</v>
      </c>
      <c r="I24" s="2"/>
    </row>
    <row r="25" spans="1:9" ht="17.100000000000001" customHeight="1">
      <c r="A25" s="67" t="str">
        <f>IF(F37="현금(이체X)",Sheet2!D2,IF(F37="카드",Sheet2!D2,IF(F37="이체 및 현금영수증",Sheet2!E1,IF(F37="카드+현금",Sheet2!D2,IF(F37="이체 및 세금계산서",Sheet2!D1)))))</f>
        <v>참고사항</v>
      </c>
      <c r="B25" s="68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 ht="17.100000000000001" customHeight="1">
      <c r="A26" s="69"/>
      <c r="B26" s="70"/>
      <c r="C26" s="50"/>
      <c r="D26" s="49"/>
      <c r="E26" s="5"/>
      <c r="F26" s="6"/>
      <c r="G26" s="3"/>
      <c r="H26" s="6">
        <f t="shared" si="1"/>
        <v>0</v>
      </c>
      <c r="I26" s="2"/>
    </row>
    <row r="27" spans="1:9" ht="17.100000000000001" customHeight="1">
      <c r="A27" s="69"/>
      <c r="B27" s="70"/>
      <c r="C27" s="51"/>
      <c r="D27" s="52"/>
      <c r="E27" s="5"/>
      <c r="F27" s="6"/>
      <c r="G27" s="3"/>
      <c r="H27" s="6">
        <f t="shared" si="1"/>
        <v>0</v>
      </c>
      <c r="I27" s="2"/>
    </row>
    <row r="28" spans="1:9" ht="17.100000000000001" customHeight="1">
      <c r="A28" s="69"/>
      <c r="B28" s="70"/>
      <c r="C28" s="51"/>
      <c r="D28" s="52"/>
      <c r="E28" s="5"/>
      <c r="F28" s="6"/>
      <c r="G28" s="3"/>
      <c r="H28" s="6">
        <f t="shared" si="1"/>
        <v>0</v>
      </c>
      <c r="I28" s="2"/>
    </row>
    <row r="29" spans="1:9" ht="17.100000000000001" customHeight="1">
      <c r="A29" s="69"/>
      <c r="B29" s="70"/>
      <c r="C29" s="51"/>
      <c r="D29" s="52"/>
      <c r="E29" s="5"/>
      <c r="F29" s="6"/>
      <c r="G29" s="3"/>
      <c r="H29" s="6">
        <f t="shared" si="1"/>
        <v>0</v>
      </c>
      <c r="I29" s="2"/>
    </row>
    <row r="30" spans="1:9" ht="17.100000000000001" customHeight="1">
      <c r="A30" s="69"/>
      <c r="B30" s="70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7.100000000000001" customHeight="1">
      <c r="A31" s="69"/>
      <c r="B31" s="70"/>
      <c r="C31" s="51"/>
      <c r="D31" s="52"/>
      <c r="E31" s="5"/>
      <c r="F31" s="6"/>
      <c r="G31" s="3"/>
      <c r="H31" s="6">
        <f t="shared" si="1"/>
        <v>0</v>
      </c>
      <c r="I31" s="2"/>
    </row>
    <row r="32" spans="1:9" ht="17.100000000000001" customHeight="1">
      <c r="A32" s="71"/>
      <c r="B32" s="72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31</v>
      </c>
      <c r="B33" s="74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70000</v>
      </c>
      <c r="F33" s="59"/>
      <c r="G33" s="60"/>
      <c r="H33" s="96" t="s">
        <v>18</v>
      </c>
      <c r="I33" s="2"/>
    </row>
    <row r="34" spans="1:9" ht="14.25" customHeight="1">
      <c r="A34" s="75"/>
      <c r="B34" s="76"/>
      <c r="C34" s="44"/>
      <c r="D34" s="45"/>
      <c r="E34" s="61"/>
      <c r="F34" s="61"/>
      <c r="G34" s="62"/>
      <c r="H34" s="97"/>
      <c r="I34" s="2"/>
    </row>
    <row r="35" spans="1:9" ht="16.5" customHeight="1">
      <c r="A35" s="65" t="s">
        <v>34</v>
      </c>
      <c r="B35" s="66"/>
      <c r="C35" s="79"/>
      <c r="D35" s="80"/>
      <c r="E35" s="8" t="s">
        <v>4</v>
      </c>
      <c r="F35" s="107">
        <f>SUM(E21,E33)</f>
        <v>1611000</v>
      </c>
      <c r="G35" s="107"/>
      <c r="H35" s="9" t="s">
        <v>18</v>
      </c>
      <c r="I35" s="2"/>
    </row>
    <row r="36" spans="1:9" ht="16.5" customHeight="1">
      <c r="A36" s="65" t="s">
        <v>33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19</v>
      </c>
      <c r="F36" s="105">
        <f>F35*1.1-F35</f>
        <v>161100.00000000023</v>
      </c>
      <c r="G36" s="106"/>
      <c r="H36" s="10"/>
      <c r="I36" s="2"/>
    </row>
    <row r="37" spans="1:9" ht="17.25" customHeight="1">
      <c r="A37" s="65" t="s">
        <v>29</v>
      </c>
      <c r="B37" s="66"/>
      <c r="C37" s="81"/>
      <c r="D37" s="82"/>
      <c r="E37" s="8" t="s">
        <v>28</v>
      </c>
      <c r="F37" s="63" t="s">
        <v>60</v>
      </c>
      <c r="G37" s="64"/>
      <c r="H37" s="11"/>
      <c r="I37" s="2"/>
    </row>
    <row r="38" spans="1:9" ht="19.5" customHeight="1">
      <c r="A38" s="73" t="s">
        <v>30</v>
      </c>
      <c r="B38" s="74"/>
      <c r="C38" s="83">
        <f>SUM(C35:C36)-C37</f>
        <v>0</v>
      </c>
      <c r="D38" s="84"/>
      <c r="E38" s="29" t="s">
        <v>59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20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1820000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3" t="s">
        <v>37</v>
      </c>
      <c r="E1" s="31" t="s">
        <v>57</v>
      </c>
      <c r="F1" s="31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6" t="s">
        <v>38</v>
      </c>
    </row>
    <row r="4" spans="1:6">
      <c r="A4" t="s">
        <v>27</v>
      </c>
      <c r="B4" s="12">
        <f>Sheet1!F35-(Sheet1!C35)</f>
        <v>1611000</v>
      </c>
    </row>
    <row r="5" spans="1:6">
      <c r="A5" t="s">
        <v>41</v>
      </c>
      <c r="B5">
        <f>B4*1.13</f>
        <v>1820429.9999999998</v>
      </c>
    </row>
    <row r="6" spans="1:6">
      <c r="A6" t="s">
        <v>39</v>
      </c>
    </row>
    <row r="7" spans="1:6">
      <c r="A7" t="s">
        <v>17</v>
      </c>
      <c r="B7" s="12">
        <v>60000</v>
      </c>
    </row>
    <row r="8" spans="1:6">
      <c r="A8" t="s">
        <v>50</v>
      </c>
      <c r="B8" s="12">
        <v>70000</v>
      </c>
    </row>
    <row r="9" spans="1:6">
      <c r="A9" t="s">
        <v>48</v>
      </c>
      <c r="B9" s="12">
        <v>80000</v>
      </c>
    </row>
    <row r="10" spans="1:6">
      <c r="A10" t="s">
        <v>49</v>
      </c>
      <c r="B10" s="12">
        <v>100000</v>
      </c>
    </row>
    <row r="11" spans="1:6">
      <c r="A11" t="s">
        <v>52</v>
      </c>
      <c r="B11" s="12">
        <v>151200</v>
      </c>
    </row>
    <row r="12" spans="1:6">
      <c r="A12" t="s">
        <v>51</v>
      </c>
      <c r="B12" s="12">
        <v>188000</v>
      </c>
    </row>
    <row r="13" spans="1:6">
      <c r="A13" t="s">
        <v>53</v>
      </c>
      <c r="B13" s="12">
        <v>194290</v>
      </c>
    </row>
    <row r="14" spans="1:6">
      <c r="A14" t="s">
        <v>54</v>
      </c>
      <c r="B14" s="12">
        <v>359000</v>
      </c>
    </row>
    <row r="15" spans="1:6">
      <c r="A15" t="s">
        <v>56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2020-06-05T04:08:01Z</cp:lastPrinted>
  <dcterms:created xsi:type="dcterms:W3CDTF">2019-03-28T03:58:09Z</dcterms:created>
  <dcterms:modified xsi:type="dcterms:W3CDTF">2020-06-05T04:08:43Z</dcterms:modified>
</cp:coreProperties>
</file>