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0514B9FF-6EC6-4A51-95C1-A0721897F100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<sst xmlns="http://schemas.openxmlformats.org/spreadsheetml/2006/main" count="82" uniqueCount="74">
  <si>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</si>
  <si>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</si>
  <si>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</si>
  <si>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</si>
  <si>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</si>
  <si>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</si>
  <si>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</si>
  <si>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</si>
  <si>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</si>
  <si>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</si>
  <si>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</si>
  <si>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</si>
  <si>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</si>
  <si>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</si>
  <si>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</si>
  <si>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</si>
  <si>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</si>
  <si>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</si>
  <si>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</si>
  <si>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</si>
  <si>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</si>
  <si>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</si>
  <si>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</si>
  <si>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</si>
  <si>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</si>
  <si>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</si>
  <si>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</si>
  <si>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</si>
  <si>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</si>
  <si>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</si>
  <si>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</si>
  <si>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</si>
  <si>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</si>
  <si>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</si>
  <si>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</si>
  <si>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</si>
  <si>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</si>
  <si>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</si>
  <si>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</si>
  <si>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</si>
  <si>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</si>
  <si>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</si>
  <si>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</si>
  <si>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</si>
  <si>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</si>
  <si>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</si>
  <si>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</si>
  <si>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</si>
  <si>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</si>
  <si>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</si>
  <si>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</si>
  <si>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</si>
  <si>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</si>
  <si>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</si>
  <si>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</si>
  <si>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</si>
  <si>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</si>
  <si>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</si>
  <si>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</si>
  <si>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</si>
  <si>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</si>
  <si>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</si>
  <si>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</si>
  <si>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</si>
  <si>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AMD 라이젠7-3세대 3700X (마티스) (정품)</t>
    <phoneticPr fontId="1" type="noConversion"/>
  </si>
  <si>
    <t>쿨러마스터 MasterLiquid ML240L V2 ARGB</t>
    <phoneticPr fontId="1" type="noConversion"/>
  </si>
  <si>
    <t>MSI MEG X570 에이스</t>
    <phoneticPr fontId="1" type="noConversion"/>
  </si>
  <si>
    <t>G.SKILL DDR4 32G PC4-28800 CL16 TRIDENT Z NEO C (8Gx4)</t>
    <phoneticPr fontId="1" type="noConversion"/>
  </si>
  <si>
    <t>MSI 지포스 RTX 2070 SUPER 게이밍 X D6 8GB 트윈프로져7</t>
    <phoneticPr fontId="1" type="noConversion"/>
  </si>
  <si>
    <t>삼성전자 970 PRO M.2 NVMe (512GB)</t>
    <phoneticPr fontId="1" type="noConversion"/>
  </si>
  <si>
    <t>Seagate BarraCuda 7200/256M (ST2000DM008, 2TB)</t>
    <phoneticPr fontId="1" type="noConversion"/>
  </si>
  <si>
    <t>MSI MPG 궁니르 110R</t>
    <phoneticPr fontId="1" type="noConversion"/>
  </si>
  <si>
    <t>EVGA 750 GQ 80PLUS GOLD</t>
    <phoneticPr fontId="1" type="noConversion"/>
  </si>
  <si>
    <t>지상현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</si>
</sst>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Normal="100" workbookViewId="0">
      <selection activeCell="C9" sqref="C9:D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60</v>
      </c>
      <c r="B1" s="27" t="s">
        <v>73</v>
      </c>
      <c r="C1" s="93" t="s">
        <v>45</v>
      </c>
      <c r="D1" s="94"/>
      <c r="E1" s="43"/>
      <c r="F1" s="44"/>
      <c r="G1" s="44"/>
      <c r="H1" s="45"/>
    </row>
    <row r="2" spans="1:9" ht="22.5" customHeight="1">
      <c r="A2" s="18" t="s">
        <v>46</v>
      </c>
      <c r="B2" s="26">
        <v>1055423116</v>
      </c>
      <c r="C2" s="95"/>
      <c r="D2" s="96"/>
      <c r="E2" s="46"/>
      <c r="F2" s="47"/>
      <c r="G2" s="47"/>
      <c r="H2" s="48"/>
    </row>
    <row r="3" spans="1:9" ht="22.5" customHeight="1">
      <c r="A3" s="18" t="s">
        <v>47</v>
      </c>
      <c r="B3" s="20">
        <f ca="1">TODAY()</f>
        <v>44010</v>
      </c>
      <c r="C3" s="19" t="s">
        <v>48</v>
      </c>
      <c r="D3" s="25"/>
      <c r="E3" s="46"/>
      <c r="F3" s="47"/>
      <c r="G3" s="47"/>
      <c r="H3" s="48"/>
    </row>
    <row r="4" spans="1:9" ht="22.5" customHeight="1">
      <c r="A4" s="17" t="s">
        <v>44</v>
      </c>
      <c r="B4" s="97"/>
      <c r="C4" s="97"/>
      <c r="D4" s="98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395000</v>
      </c>
      <c r="G6" s="3">
        <v>1</v>
      </c>
      <c r="H6" s="6">
        <f>F6*G6</f>
        <v>395000</v>
      </c>
      <c r="I6" s="2"/>
    </row>
    <row r="7" spans="1:9" ht="25.5" customHeight="1">
      <c r="A7" s="57"/>
      <c r="B7" s="58"/>
      <c r="C7" s="63" t="s">
        <v>65</v>
      </c>
      <c r="D7" s="64"/>
      <c r="E7" s="30" t="s">
        <v>15</v>
      </c>
      <c r="F7" s="6">
        <v>120000</v>
      </c>
      <c r="G7" s="3">
        <v>1</v>
      </c>
      <c r="H7" s="6">
        <f t="shared" ref="H7:H19" si="0">F7*G7</f>
        <v>120000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515000</v>
      </c>
      <c r="G8" s="3">
        <v>1</v>
      </c>
      <c r="H8" s="6">
        <f t="shared" si="0"/>
        <v>515000</v>
      </c>
      <c r="I8" s="2"/>
    </row>
    <row r="9" spans="1:9" ht="25.5" customHeight="1">
      <c r="A9" s="57"/>
      <c r="B9" s="58"/>
      <c r="C9" s="63" t="s">
        <v>67</v>
      </c>
      <c r="D9" s="64"/>
      <c r="E9" s="3" t="s">
        <v>8</v>
      </c>
      <c r="F9" s="6">
        <v>400000</v>
      </c>
      <c r="G9" s="3">
        <v>1</v>
      </c>
      <c r="H9" s="6">
        <f t="shared" si="0"/>
        <v>400000</v>
      </c>
      <c r="I9" s="2"/>
    </row>
    <row r="10" spans="1:9" ht="25.5" customHeight="1">
      <c r="A10" s="57"/>
      <c r="B10" s="58"/>
      <c r="C10" s="63" t="s">
        <v>68</v>
      </c>
      <c r="D10" s="64"/>
      <c r="E10" s="3" t="s">
        <v>9</v>
      </c>
      <c r="F10" s="6">
        <v>725000</v>
      </c>
      <c r="G10" s="3">
        <v>1</v>
      </c>
      <c r="H10" s="6">
        <f t="shared" si="0"/>
        <v>725000</v>
      </c>
      <c r="I10" s="2"/>
    </row>
    <row r="11" spans="1:9" ht="25.5" customHeight="1">
      <c r="A11" s="57"/>
      <c r="B11" s="58"/>
      <c r="C11" s="63" t="s">
        <v>69</v>
      </c>
      <c r="D11" s="64"/>
      <c r="E11" s="3" t="s">
        <v>10</v>
      </c>
      <c r="F11" s="6">
        <v>215000</v>
      </c>
      <c r="G11" s="3">
        <v>1</v>
      </c>
      <c r="H11" s="6">
        <f t="shared" si="0"/>
        <v>215000</v>
      </c>
      <c r="I11" s="2"/>
    </row>
    <row r="12" spans="1:9" ht="25.5" customHeight="1">
      <c r="A12" s="57"/>
      <c r="B12" s="58"/>
      <c r="C12" s="63" t="s">
        <v>70</v>
      </c>
      <c r="D12" s="64"/>
      <c r="E12" s="3" t="s">
        <v>11</v>
      </c>
      <c r="F12" s="6">
        <v>70000</v>
      </c>
      <c r="G12" s="3">
        <v>1</v>
      </c>
      <c r="H12" s="6">
        <f t="shared" si="0"/>
        <v>70000</v>
      </c>
      <c r="I12" s="2"/>
    </row>
    <row r="13" spans="1:9" ht="25.5" customHeight="1">
      <c r="A13" s="57"/>
      <c r="B13" s="58"/>
      <c r="C13" s="87" t="s">
        <v>62</v>
      </c>
      <c r="D13" s="88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7" t="s">
        <v>71</v>
      </c>
      <c r="D14" s="88"/>
      <c r="E14" s="3" t="s">
        <v>13</v>
      </c>
      <c r="F14" s="6">
        <v>110000</v>
      </c>
      <c r="G14" s="3">
        <v>1</v>
      </c>
      <c r="H14" s="6">
        <f t="shared" si="0"/>
        <v>110000</v>
      </c>
      <c r="I14" s="2"/>
    </row>
    <row r="15" spans="1:9" ht="25.5" customHeight="1">
      <c r="A15" s="57"/>
      <c r="B15" s="58"/>
      <c r="C15" s="87" t="s">
        <v>72</v>
      </c>
      <c r="D15" s="88"/>
      <c r="E15" s="3" t="s">
        <v>14</v>
      </c>
      <c r="F15" s="6">
        <v>115000</v>
      </c>
      <c r="G15" s="3">
        <v>1</v>
      </c>
      <c r="H15" s="6">
        <f t="shared" si="0"/>
        <v>115000</v>
      </c>
      <c r="I15" s="2"/>
    </row>
    <row r="16" spans="1:9" ht="25.5" customHeight="1">
      <c r="A16" s="57"/>
      <c r="B16" s="58"/>
      <c r="C16" s="89" t="s">
        <v>62</v>
      </c>
      <c r="D16" s="90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3"/>
      <c r="D17" s="22" t="s">
        <v>49</v>
      </c>
      <c r="E17" s="4" t="s">
        <v>17</v>
      </c>
      <c r="F17" s="7">
        <v>75000</v>
      </c>
      <c r="G17" s="4">
        <v>1</v>
      </c>
      <c r="H17" s="6">
        <f t="shared" si="0"/>
        <v>75000</v>
      </c>
      <c r="I17" s="2"/>
    </row>
    <row r="18" spans="1:9">
      <c r="A18" s="57"/>
      <c r="B18" s="58"/>
      <c r="C18" s="91" t="s">
        <v>57</v>
      </c>
      <c r="D18" s="92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9"/>
      <c r="D19" s="110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9" t="s">
        <v>18</v>
      </c>
      <c r="D20" s="99"/>
      <c r="E20" s="68">
        <f>SUM(H6:H19)</f>
        <v>2740000</v>
      </c>
      <c r="F20" s="68"/>
      <c r="G20" s="24">
        <v>1</v>
      </c>
      <c r="H20" s="54" t="s">
        <v>20</v>
      </c>
      <c r="I20" s="2"/>
    </row>
    <row r="21" spans="1:9" ht="12.75" customHeight="1">
      <c r="A21" s="57"/>
      <c r="B21" s="58"/>
      <c r="C21" s="99"/>
      <c r="D21" s="99"/>
      <c r="E21" s="68">
        <f>E20*G20</f>
        <v>2740000</v>
      </c>
      <c r="F21" s="68"/>
      <c r="G21" s="68"/>
      <c r="H21" s="54"/>
      <c r="I21" s="2"/>
    </row>
    <row r="22" spans="1:9" ht="12.75" customHeight="1">
      <c r="A22" s="57"/>
      <c r="B22" s="58"/>
      <c r="C22" s="99"/>
      <c r="D22" s="99"/>
      <c r="E22" s="68"/>
      <c r="F22" s="68"/>
      <c r="G22" s="68"/>
      <c r="H22" s="54"/>
      <c r="I22" s="2"/>
    </row>
    <row r="23" spans="1:9" ht="17.25" customHeight="1">
      <c r="A23" s="57"/>
      <c r="B23" s="58"/>
      <c r="C23" s="104" t="s">
        <v>23</v>
      </c>
      <c r="D23" s="105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59"/>
      <c r="B24" s="60"/>
      <c r="C24" s="87"/>
      <c r="D24" s="88"/>
      <c r="E24" s="5"/>
      <c r="F24" s="6"/>
      <c r="G24" s="3"/>
      <c r="H24" s="6">
        <f>F24*G24</f>
        <v>0</v>
      </c>
      <c r="I24" s="2"/>
    </row>
    <row r="25" spans="1:9" ht="16.5" customHeight="1">
      <c r="A25" s="77" t="str">
        <f>IF(F37="현금(이체X)",Sheet2!D2,IF(F37="카드",Sheet2!D2,IF(F37="이체 및 현금영수증",Sheet2!E1,IF(F37="카드+현금",Sheet2!D2,IF(F37="이체 및 세금계산서",Sheet2!D1)))))</f>
        <v>참고사항</v>
      </c>
      <c r="B25" s="78"/>
      <c r="C25" s="106"/>
      <c r="D25" s="88"/>
      <c r="E25" s="3"/>
      <c r="F25" s="6"/>
      <c r="G25" s="3"/>
      <c r="H25" s="6">
        <f t="shared" ref="H25:H32" si="1">F25*G25</f>
        <v>0</v>
      </c>
      <c r="I25" s="2"/>
    </row>
    <row r="26" spans="1:9">
      <c r="A26" s="79"/>
      <c r="B26" s="80"/>
      <c r="C26" s="106"/>
      <c r="D26" s="88"/>
      <c r="E26" s="5"/>
      <c r="F26" s="6"/>
      <c r="G26" s="3"/>
      <c r="H26" s="6">
        <f t="shared" si="1"/>
        <v>0</v>
      </c>
      <c r="I26" s="2"/>
    </row>
    <row r="27" spans="1:9">
      <c r="A27" s="79"/>
      <c r="B27" s="80"/>
      <c r="C27" s="107"/>
      <c r="D27" s="108"/>
      <c r="E27" s="5"/>
      <c r="F27" s="6"/>
      <c r="G27" s="3"/>
      <c r="H27" s="6">
        <f t="shared" si="1"/>
        <v>0</v>
      </c>
      <c r="I27" s="2"/>
    </row>
    <row r="28" spans="1:9">
      <c r="A28" s="79"/>
      <c r="B28" s="80"/>
      <c r="C28" s="107"/>
      <c r="D28" s="108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07"/>
      <c r="D29" s="108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07"/>
      <c r="D30" s="10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107"/>
      <c r="D31" s="108"/>
      <c r="E31" s="5"/>
      <c r="F31" s="6"/>
      <c r="G31" s="3"/>
      <c r="H31" s="6">
        <f t="shared" si="1"/>
        <v>0</v>
      </c>
      <c r="I31" s="2"/>
    </row>
    <row r="32" spans="1:9">
      <c r="A32" s="81"/>
      <c r="B32" s="82"/>
      <c r="C32" s="107"/>
      <c r="D32" s="108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0" t="str">
        <f>IF(F37="현금(이체X)",Sheet2!C1,IF(F37="카드",Sheet2!C1,IF(F37="이체 및 현금영수증",Sheet2!C1,IF(F37="카드+현금",Sheet2!C2,IF(F37="이체 및 세금계산서",Sheet2!C1)))))</f>
        <v>선택사항</v>
      </c>
      <c r="D33" s="101"/>
      <c r="E33" s="68">
        <f>SUM(H24:H32)</f>
        <v>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2"/>
      <c r="D34" s="103"/>
      <c r="E34" s="73"/>
      <c r="F34" s="73"/>
      <c r="G34" s="74"/>
      <c r="H34" s="53"/>
      <c r="I34" s="2"/>
    </row>
    <row r="35" spans="1:9" ht="16.5" customHeight="1">
      <c r="A35" s="75" t="s">
        <v>36</v>
      </c>
      <c r="B35" s="76"/>
      <c r="C35" s="85"/>
      <c r="D35" s="86"/>
      <c r="E35" s="8" t="s">
        <v>4</v>
      </c>
      <c r="F35" s="67">
        <f>SUM(E21,E33)</f>
        <v>2740000</v>
      </c>
      <c r="G35" s="67"/>
      <c r="H35" s="9" t="s">
        <v>20</v>
      </c>
      <c r="I35" s="2"/>
    </row>
    <row r="36" spans="1:9" ht="16.5" customHeight="1">
      <c r="A36" s="75" t="s">
        <v>35</v>
      </c>
      <c r="B36" s="76"/>
      <c r="C36" s="83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4"/>
      <c r="E36" s="8" t="s">
        <v>21</v>
      </c>
      <c r="F36" s="65">
        <f>F35*1.1-F35</f>
        <v>274000.00000000047</v>
      </c>
      <c r="G36" s="66"/>
      <c r="H36" s="10"/>
      <c r="I36" s="2"/>
    </row>
    <row r="37" spans="1:9" ht="17.25" customHeight="1">
      <c r="A37" s="75" t="s">
        <v>31</v>
      </c>
      <c r="B37" s="76"/>
      <c r="C37" s="37"/>
      <c r="D37" s="38"/>
      <c r="E37" s="8" t="s">
        <v>30</v>
      </c>
      <c r="F37" s="69" t="s">
        <v>63</v>
      </c>
      <c r="G37" s="70"/>
      <c r="H37" s="1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9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4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3100000</v>
      </c>
      <c r="G39" s="68"/>
      <c r="H39" s="15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3" t="s">
        <v>39</v>
      </c>
      <c r="E1" s="31" t="s">
        <v>59</v>
      </c>
      <c r="F1" s="31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6" t="s">
        <v>40</v>
      </c>
    </row>
    <row r="4" spans="1:6">
      <c r="A4" t="s">
        <v>29</v>
      </c>
      <c r="B4" s="12">
        <f>Sheet1!F35-(Sheet1!C35)</f>
        <v>2740000</v>
      </c>
    </row>
    <row r="5" spans="1:6">
      <c r="A5" t="s">
        <v>43</v>
      </c>
      <c r="B5">
        <f>B4*1.13</f>
        <v>3096199.9999999995</v>
      </c>
    </row>
    <row r="6" spans="1:6">
      <c r="A6" t="s">
        <v>41</v>
      </c>
    </row>
    <row r="7" spans="1:6">
      <c r="A7" t="s">
        <v>19</v>
      </c>
      <c r="B7" s="12">
        <v>60000</v>
      </c>
    </row>
    <row r="8" spans="1:6">
      <c r="A8" t="s">
        <v>52</v>
      </c>
      <c r="B8" s="12">
        <v>70000</v>
      </c>
    </row>
    <row r="9" spans="1:6">
      <c r="A9" t="s">
        <v>50</v>
      </c>
      <c r="B9" s="12">
        <v>80000</v>
      </c>
    </row>
    <row r="10" spans="1:6">
      <c r="A10" t="s">
        <v>51</v>
      </c>
      <c r="B10" s="12">
        <v>100000</v>
      </c>
    </row>
    <row r="11" spans="1:6">
      <c r="A11" t="s">
        <v>54</v>
      </c>
      <c r="B11" s="12">
        <v>151200</v>
      </c>
    </row>
    <row r="12" spans="1:6">
      <c r="A12" t="s">
        <v>53</v>
      </c>
      <c r="B12" s="12">
        <v>188000</v>
      </c>
    </row>
    <row r="13" spans="1:6">
      <c r="A13" t="s">
        <v>55</v>
      </c>
      <c r="B13" s="12">
        <v>194290</v>
      </c>
    </row>
    <row r="14" spans="1:6">
      <c r="A14" t="s">
        <v>56</v>
      </c>
      <c r="B14" s="12">
        <v>359000</v>
      </c>
    </row>
    <row r="15" spans="1:6">
      <c r="A15" t="s">
        <v>58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2020-06-28T05:19:59Z</cp:lastPrinted>
  <dcterms:created xsi:type="dcterms:W3CDTF">2019-03-28T03:58:09Z</dcterms:created>
  <dcterms:modified xsi:type="dcterms:W3CDTF">2020-06-28T05:20:19Z</dcterms:modified>
</cp:coreProperties>
</file>