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2115" yWindow="1425" windowWidth="15420" windowHeight="89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C21" i="1" s="1"/>
  <c r="F19" i="1"/>
  <c r="F20" i="1"/>
  <c r="F25" i="1" l="1"/>
  <c r="F6" i="1"/>
  <c r="C22" i="1" l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<sst xmlns="http://schemas.openxmlformats.org/spreadsheetml/2006/main" count="79" uniqueCount="70">
  <si>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</si>
  <si>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</si>
  <si>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</si>
  <si>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</si>
  <si>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</si>
  <si>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</si>
  <si>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</si>
  <si>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</si>
  <si>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</si>
  <si>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</si>
  <si>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</si>
  <si>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</si>
  <si>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</si>
  <si>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</si>
  <si>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</si>
  <si>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</si>
  <si>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</si>
  <si>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</si>
  <si>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</si>
  <si>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</si>
  <si>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</si>
  <si>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</si>
  <si>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</si>
  <si>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</si>
  <si>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</si>
  <si>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</si>
  <si>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</si>
  <si>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NVME 쿨러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</si>
  <si>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</si>
  <si>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</si>
  <si>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</si>
  <si>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</si>
  <si>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</si>
  <si>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</si>
  <si>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</si>
  <si>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</si>
  <si>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</si>
  <si>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</si>
  <si>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</si>
  <si>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</si>
  <si>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</si>
  <si>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</si>
  <si>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</si>
  <si>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</si>
  <si>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</si>
  <si>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이체 및 현금영수증</t>
  </si>
  <si>
    <t>인텔 코어i5-10세대 10600 (코멧레이크S) (정품)</t>
    <phoneticPr fontId="1" type="noConversion"/>
  </si>
  <si>
    <t>삼성전자 DDR4-3200 (8GB)</t>
    <phoneticPr fontId="1" type="noConversion"/>
  </si>
  <si>
    <t xml:space="preserve">ASRock B460M PRO4 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</si>
  <si>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</si>
  <si>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</si>
  <si>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/</t>
    <phoneticPr fontId="1" type="noConversion"/>
  </si>
  <si>
    <t>/</t>
    <phoneticPr fontId="1" type="noConversion"/>
  </si>
  <si>
    <t>마이크로닉스 Master M60 메쉬 (블랙)</t>
    <phoneticPr fontId="1" type="noConversion"/>
  </si>
  <si>
    <t>LG전자 32MN500MW</t>
    <phoneticPr fontId="1" type="noConversion"/>
  </si>
  <si>
    <t>장패드</t>
    <phoneticPr fontId="1" type="noConversion"/>
  </si>
  <si>
    <t>헤드셋</t>
    <phoneticPr fontId="1" type="noConversion"/>
  </si>
  <si>
    <t>게이밍헤드셋 서비스</t>
    <phoneticPr fontId="1" type="noConversion"/>
  </si>
  <si>
    <t>5mm게이밍장패드 서비스</t>
    <phoneticPr fontId="1" type="noConversion"/>
  </si>
  <si>
    <t>키보드</t>
    <phoneticPr fontId="1" type="noConversion"/>
  </si>
  <si>
    <t>마이크로닉스 Classic II 600W</t>
    <phoneticPr fontId="1" type="noConversion"/>
  </si>
  <si>
    <t>건평 아이플렉스</t>
    <phoneticPr fontId="1" type="noConversion"/>
  </si>
  <si>
    <t>견적일자: 2020년  9월 13   일</t>
    <phoneticPr fontId="1" type="noConversion"/>
  </si>
  <si>
    <t>납품일자: 2020년  9 월  13  일</t>
    <phoneticPr fontId="1" type="noConversion"/>
  </si>
  <si>
    <t xml:space="preserve">주소: </t>
    <phoneticPr fontId="1" type="noConversion"/>
  </si>
  <si>
    <t>고객성명(회사명): 정의석</t>
    <phoneticPr fontId="1" type="noConversion"/>
  </si>
  <si>
    <t>전화번호: 010 8960 1441</t>
    <phoneticPr fontId="1" type="noConversion"/>
  </si>
  <si>
    <t>멀티탭 1.5m</t>
    <phoneticPr fontId="1" type="noConversion"/>
  </si>
  <si>
    <t>멀티텝</t>
    <phoneticPr fontId="1" type="noConversion"/>
  </si>
  <si>
    <t xml:space="preserve">게이밍키보드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</si>
</sst>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65</v>
      </c>
      <c r="B1" s="39" t="s">
        <v>26</v>
      </c>
      <c r="C1" s="46"/>
      <c r="D1" s="47"/>
      <c r="E1" s="47"/>
      <c r="F1" s="48"/>
    </row>
    <row r="2" spans="1:7" ht="22.5" customHeight="1">
      <c r="A2" s="13" t="s">
        <v>66</v>
      </c>
      <c r="B2" s="40"/>
      <c r="C2" s="49"/>
      <c r="D2" s="50"/>
      <c r="E2" s="50"/>
      <c r="F2" s="51"/>
    </row>
    <row r="3" spans="1:7" ht="22.5" customHeight="1">
      <c r="A3" s="13" t="s">
        <v>62</v>
      </c>
      <c r="B3" s="13" t="s">
        <v>63</v>
      </c>
      <c r="C3" s="49"/>
      <c r="D3" s="50"/>
      <c r="E3" s="50"/>
      <c r="F3" s="51"/>
    </row>
    <row r="4" spans="1:7" ht="22.5" customHeight="1">
      <c r="A4" s="34" t="s">
        <v>64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29</v>
      </c>
      <c r="B6" s="14" t="s">
        <v>46</v>
      </c>
      <c r="C6" s="3" t="s">
        <v>6</v>
      </c>
      <c r="D6" s="8">
        <v>316000</v>
      </c>
      <c r="E6" s="3">
        <v>1</v>
      </c>
      <c r="F6" s="8">
        <f>D6*E6</f>
        <v>316000</v>
      </c>
      <c r="G6" s="2"/>
    </row>
    <row r="7" spans="1:7" ht="24" customHeight="1">
      <c r="A7" s="44"/>
      <c r="B7" s="14" t="s">
        <v>48</v>
      </c>
      <c r="C7" s="3" t="s">
        <v>7</v>
      </c>
      <c r="D7" s="8">
        <v>127000</v>
      </c>
      <c r="E7" s="3">
        <v>1</v>
      </c>
      <c r="F7" s="8">
        <f t="shared" ref="F7:F20" si="0">D7*E7</f>
        <v>127000</v>
      </c>
      <c r="G7" s="2"/>
    </row>
    <row r="8" spans="1:7">
      <c r="A8" s="44"/>
      <c r="B8" s="14" t="s">
        <v>47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4"/>
      <c r="B9" s="14" t="s">
        <v>49</v>
      </c>
      <c r="C9" s="3" t="s">
        <v>9</v>
      </c>
      <c r="D9" s="8">
        <v>316000</v>
      </c>
      <c r="E9" s="3">
        <v>1</v>
      </c>
      <c r="F9" s="8">
        <f t="shared" si="0"/>
        <v>316000</v>
      </c>
      <c r="G9" s="2"/>
    </row>
    <row r="10" spans="1:7" ht="24" customHeight="1">
      <c r="A10" s="44"/>
      <c r="B10" s="14" t="s">
        <v>50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4" t="s">
        <v>51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4" t="s">
        <v>52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53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>
      <c r="A14" s="44"/>
      <c r="B14" s="11" t="s">
        <v>60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61</v>
      </c>
      <c r="C15" s="3" t="s">
        <v>15</v>
      </c>
      <c r="D15" s="8">
        <v>23500</v>
      </c>
      <c r="E15" s="3">
        <v>1</v>
      </c>
      <c r="F15" s="8">
        <f t="shared" si="0"/>
        <v>23500</v>
      </c>
      <c r="G15" s="2"/>
    </row>
    <row r="16" spans="1:7" ht="24" customHeight="1">
      <c r="A16" s="44"/>
      <c r="B16" s="11" t="s">
        <v>28</v>
      </c>
      <c r="C16" s="3" t="s">
        <v>27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5" t="s">
        <v>28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9" t="s">
        <v>31</v>
      </c>
      <c r="C19" s="4" t="s">
        <v>30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6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3">
        <f>SUM(F6:F20)</f>
        <v>1099500</v>
      </c>
      <c r="D21" s="63"/>
      <c r="E21" s="12">
        <v>1</v>
      </c>
      <c r="F21" s="57" t="s">
        <v>20</v>
      </c>
      <c r="G21" s="2"/>
    </row>
    <row r="22" spans="1:7" ht="12.75" customHeight="1" thickBot="1">
      <c r="A22" s="44"/>
      <c r="B22" s="37"/>
      <c r="C22" s="63">
        <f>C21*E21</f>
        <v>1099500</v>
      </c>
      <c r="D22" s="63"/>
      <c r="E22" s="63"/>
      <c r="F22" s="58"/>
      <c r="G22" s="2"/>
    </row>
    <row r="23" spans="1:7" ht="12.75" customHeight="1" thickBot="1">
      <c r="A23" s="44"/>
      <c r="B23" s="38"/>
      <c r="C23" s="63"/>
      <c r="D23" s="63"/>
      <c r="E23" s="6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54</v>
      </c>
      <c r="C25" s="7" t="s">
        <v>21</v>
      </c>
      <c r="D25" s="8">
        <v>250000</v>
      </c>
      <c r="E25" s="3">
        <v>1</v>
      </c>
      <c r="F25" s="8">
        <f>D25*E25</f>
        <v>250000</v>
      </c>
      <c r="G25" s="2"/>
    </row>
    <row r="26" spans="1:7">
      <c r="A26" s="17"/>
      <c r="B26" s="11" t="s">
        <v>58</v>
      </c>
      <c r="C26" s="3" t="s">
        <v>55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 t="s">
        <v>57</v>
      </c>
      <c r="C27" s="7" t="s">
        <v>56</v>
      </c>
      <c r="D27" s="8"/>
      <c r="E27" s="3"/>
      <c r="F27" s="8">
        <f t="shared" si="1"/>
        <v>0</v>
      </c>
      <c r="G27" s="2"/>
    </row>
    <row r="28" spans="1:7">
      <c r="A28" s="18"/>
      <c r="B28" s="10" t="s">
        <v>69</v>
      </c>
      <c r="C28" s="7" t="s">
        <v>59</v>
      </c>
      <c r="D28" s="8"/>
      <c r="E28" s="3"/>
      <c r="F28" s="8">
        <f t="shared" si="1"/>
        <v>0</v>
      </c>
      <c r="G28" s="2"/>
    </row>
    <row r="29" spans="1:7">
      <c r="A29" s="18"/>
      <c r="B29" s="10" t="s">
        <v>67</v>
      </c>
      <c r="C29" s="7" t="s">
        <v>68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/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39</v>
      </c>
      <c r="B34" s="41" t="s">
        <v>42</v>
      </c>
      <c r="C34" s="62">
        <f>SUM(F25:F33)</f>
        <v>250000</v>
      </c>
      <c r="D34" s="62"/>
      <c r="E34" s="64"/>
      <c r="F34" s="55" t="s">
        <v>20</v>
      </c>
      <c r="G34" s="2"/>
    </row>
    <row r="35" spans="1:7" ht="14.25" customHeight="1">
      <c r="A35" s="31"/>
      <c r="B35" s="42"/>
      <c r="C35" s="65"/>
      <c r="D35" s="65"/>
      <c r="E35" s="60"/>
      <c r="F35" s="56"/>
      <c r="G35" s="2"/>
    </row>
    <row r="36" spans="1:7" ht="16.5" customHeight="1">
      <c r="A36" s="22" t="s">
        <v>43</v>
      </c>
      <c r="B36" s="23"/>
      <c r="C36" s="20" t="s">
        <v>4</v>
      </c>
      <c r="D36" s="62">
        <f>SUM(C22,C34)</f>
        <v>1349500</v>
      </c>
      <c r="E36" s="62"/>
      <c r="F36" s="21" t="s">
        <v>20</v>
      </c>
      <c r="G36" s="2"/>
    </row>
    <row r="37" spans="1:7" ht="16.5" customHeight="1">
      <c r="A37" s="22" t="s">
        <v>44</v>
      </c>
      <c r="B37" s="27" t="b">
        <f>IF(D38="카드+현금",ROUND(Sheet2!B4,-4))</f>
        <v>0</v>
      </c>
      <c r="C37" s="20" t="s">
        <v>22</v>
      </c>
      <c r="D37" s="60">
        <f>D36*1.1-D36</f>
        <v>134950.00000000023</v>
      </c>
      <c r="E37" s="61"/>
      <c r="F37" s="24"/>
      <c r="G37" s="2"/>
    </row>
    <row r="38" spans="1:7" ht="17.25" customHeight="1">
      <c r="A38" s="22" t="s">
        <v>37</v>
      </c>
      <c r="B38" s="23"/>
      <c r="C38" s="20" t="s">
        <v>35</v>
      </c>
      <c r="D38" s="64" t="s">
        <v>45</v>
      </c>
      <c r="E38" s="66"/>
      <c r="F38" s="25"/>
      <c r="G38" s="2"/>
    </row>
    <row r="39" spans="1:7" ht="17.25" customHeight="1">
      <c r="A39" s="29" t="s">
        <v>38</v>
      </c>
      <c r="B39" s="32">
        <f>SUM(B36:B37)-B38</f>
        <v>0</v>
      </c>
      <c r="C39" s="20" t="s">
        <v>37</v>
      </c>
      <c r="D39" s="62"/>
      <c r="E39" s="62"/>
      <c r="F39" s="62"/>
      <c r="G39" s="2"/>
    </row>
    <row r="40" spans="1:7" ht="16.5" customHeight="1">
      <c r="A40" s="29"/>
      <c r="B40" s="33"/>
      <c r="C40" s="20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1484450</v>
      </c>
      <c r="E40" s="62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36</v>
      </c>
      <c r="B1" t="s">
        <v>25</v>
      </c>
    </row>
    <row r="2" spans="1:2">
      <c r="A2" t="s">
        <v>32</v>
      </c>
      <c r="B2" t="s">
        <v>20</v>
      </c>
    </row>
    <row r="3" spans="1:2">
      <c r="A3" t="s">
        <v>33</v>
      </c>
      <c r="B3" t="s">
        <v>41</v>
      </c>
    </row>
    <row r="4" spans="1:2">
      <c r="A4" t="s">
        <v>34</v>
      </c>
      <c r="B4" s="28">
        <f>Sheet1!D36-(Sheet1!B36/1.1)</f>
        <v>1349500</v>
      </c>
    </row>
    <row r="5" spans="1:2">
      <c r="A5" t="s">
        <v>40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2020-09-13T05:26:54Z</cp:lastPrinted>
  <dcterms:created xsi:type="dcterms:W3CDTF">2019-03-28T03:58:09Z</dcterms:created>
  <dcterms:modified xsi:type="dcterms:W3CDTF">2020-09-13T05:28:00Z</dcterms:modified>
</cp:coreProperties>
</file>