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13_ncr:1_{22B059E7-3ED1-4278-8004-9D73C6DB13C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l="1"/>
  <c r="D40" i="1"/>
  <c r="B39" i="1"/>
  <c r="D37" i="1"/>
</calcChain>
</file>

<file path=xl/sharedStrings.xml><?xml version="1.0" encoding="utf-8"?>
<sst xmlns="http://schemas.openxmlformats.org/spreadsheetml/2006/main" count="78" uniqueCount="68">
  <si>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</si>
  <si>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</si>
  <si>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</si>
  <si>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</si>
  <si>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</si>
  <si>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</si>
  <si>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</si>
  <si>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</si>
  <si>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</si>
  <si>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</si>
  <si>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</si>
  <si>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</si>
  <si>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</si>
  <si>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</si>
  <si>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</si>
  <si>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</si>
  <si>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</si>
  <si>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</si>
  <si>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</si>
  <si>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</si>
  <si>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</si>
  <si>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</si>
  <si>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</si>
  <si>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</si>
  <si>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</si>
  <si>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</si>
  <si>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</si>
  <si>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</si>
  <si>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</si>
  <si>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</si>
  <si>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</si>
  <si>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</si>
  <si>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</si>
  <si>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</si>
  <si>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</si>
  <si>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</si>
  <si>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</si>
  <si>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</si>
  <si>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</si>
  <si>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</si>
  <si>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</si>
  <si>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</si>
  <si>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</si>
  <si>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</si>
  <si>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</si>
  <si>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</si>
  <si>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</si>
  <si>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</si>
  <si>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</si>
  <si>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</si>
  <si>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</si>
  <si>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</si>
  <si>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</si>
  <si>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</si>
  <si>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현금(이체X)</t>
  </si>
  <si>
    <t>납품일자: 2020년  02 월    일</t>
    <phoneticPr fontId="1" type="noConversion"/>
  </si>
  <si>
    <t>AMD 라이젠 5 3500X (마티스) (멀티팩)</t>
    <phoneticPr fontId="1" type="noConversion"/>
  </si>
  <si>
    <t>MSI MAG B450M 박격포 맥스</t>
    <phoneticPr fontId="1" type="noConversion"/>
  </si>
  <si>
    <t>삼성전자 DDR4 8G PC4-21300 (정품)</t>
    <phoneticPr fontId="1" type="noConversion"/>
  </si>
  <si>
    <t>WD Blue SN550 M.2 2280 (250GB)</t>
    <phoneticPr fontId="1" type="noConversion"/>
  </si>
  <si>
    <t>마이크로닉스 정격 600W</t>
    <phoneticPr fontId="1" type="noConversion"/>
  </si>
  <si>
    <t>RX570 팬텀게이밍 D 4G 디앤디컴</t>
    <phoneticPr fontId="1" type="noConversion"/>
  </si>
  <si>
    <t xml:space="preserve">                                    </t>
    <phoneticPr fontId="1" type="noConversion"/>
  </si>
  <si>
    <t>마이크로닉스 Master M60 메쉬</t>
    <phoneticPr fontId="1" type="noConversion"/>
  </si>
  <si>
    <t>견적일자: 2020년  02 월  7   일</t>
    <phoneticPr fontId="1" type="noConversion"/>
  </si>
  <si>
    <t>고객성명(회사명): 전영현</t>
    <phoneticPr fontId="1" type="noConversion"/>
  </si>
  <si>
    <t>전화번호 : 010-9247-4473</t>
    <phoneticPr fontId="1" type="noConversion"/>
  </si>
  <si>
    <t>큐닉스 기본 합본 세트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</si>
</sst>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177" fontId="2" fillId="5" borderId="21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E30" sqref="E30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65</v>
      </c>
      <c r="B1" s="40" t="s">
        <v>27</v>
      </c>
      <c r="C1" s="47"/>
      <c r="D1" s="48"/>
      <c r="E1" s="48"/>
      <c r="F1" s="49"/>
    </row>
    <row r="2" spans="1:7" ht="22.5" customHeight="1">
      <c r="A2" s="12" t="s">
        <v>66</v>
      </c>
      <c r="B2" s="41"/>
      <c r="C2" s="50"/>
      <c r="D2" s="51"/>
      <c r="E2" s="51"/>
      <c r="F2" s="52"/>
    </row>
    <row r="3" spans="1:7" ht="22.5" customHeight="1">
      <c r="A3" s="12" t="s">
        <v>64</v>
      </c>
      <c r="B3" s="12" t="s">
        <v>55</v>
      </c>
      <c r="C3" s="50"/>
      <c r="D3" s="51"/>
      <c r="E3" s="51"/>
      <c r="F3" s="52"/>
    </row>
    <row r="4" spans="1:7" ht="22.5" customHeight="1">
      <c r="A4" s="69" t="s">
        <v>25</v>
      </c>
      <c r="B4" s="70"/>
      <c r="C4" s="53"/>
      <c r="D4" s="54"/>
      <c r="E4" s="54"/>
      <c r="F4" s="55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4" t="s">
        <v>36</v>
      </c>
      <c r="B6" s="13" t="s">
        <v>56</v>
      </c>
      <c r="C6" s="3" t="s">
        <v>6</v>
      </c>
      <c r="D6" s="8">
        <v>205000</v>
      </c>
      <c r="E6" s="3">
        <v>1</v>
      </c>
      <c r="F6" s="8">
        <f>D6*E6</f>
        <v>205000</v>
      </c>
      <c r="G6" s="2"/>
    </row>
    <row r="7" spans="1:7" ht="24" customHeight="1">
      <c r="A7" s="45"/>
      <c r="B7" s="13" t="s">
        <v>57</v>
      </c>
      <c r="C7" s="3" t="s">
        <v>7</v>
      </c>
      <c r="D7" s="8">
        <v>110000</v>
      </c>
      <c r="E7" s="3">
        <v>1</v>
      </c>
      <c r="F7" s="8">
        <f t="shared" ref="F7:F20" si="0">D7*E7</f>
        <v>110000</v>
      </c>
      <c r="G7" s="2"/>
    </row>
    <row r="8" spans="1:7">
      <c r="A8" s="45"/>
      <c r="B8" s="13" t="s">
        <v>58</v>
      </c>
      <c r="C8" s="3" t="s">
        <v>8</v>
      </c>
      <c r="D8" s="8">
        <v>50000</v>
      </c>
      <c r="E8" s="3">
        <v>2</v>
      </c>
      <c r="F8" s="8">
        <f t="shared" si="0"/>
        <v>100000</v>
      </c>
      <c r="G8" s="2"/>
    </row>
    <row r="9" spans="1:7">
      <c r="A9" s="45"/>
      <c r="B9" s="13" t="s">
        <v>61</v>
      </c>
      <c r="C9" s="3" t="s">
        <v>9</v>
      </c>
      <c r="D9" s="8">
        <v>170000</v>
      </c>
      <c r="E9" s="3">
        <v>1</v>
      </c>
      <c r="F9" s="8">
        <f t="shared" si="0"/>
        <v>170000</v>
      </c>
      <c r="G9" s="2"/>
    </row>
    <row r="10" spans="1:7" ht="24" customHeight="1">
      <c r="A10" s="45"/>
      <c r="B10" s="13" t="s">
        <v>59</v>
      </c>
      <c r="C10" s="3" t="s">
        <v>10</v>
      </c>
      <c r="D10" s="8">
        <v>60000</v>
      </c>
      <c r="E10" s="3">
        <v>1</v>
      </c>
      <c r="F10" s="8">
        <f t="shared" si="0"/>
        <v>60000</v>
      </c>
      <c r="G10" s="2"/>
    </row>
    <row r="11" spans="1:7">
      <c r="A11" s="45"/>
      <c r="B11" s="13"/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5"/>
      <c r="B12" s="13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5"/>
      <c r="B13" s="11" t="s">
        <v>63</v>
      </c>
      <c r="C13" s="3" t="s">
        <v>13</v>
      </c>
      <c r="D13" s="8">
        <v>30000</v>
      </c>
      <c r="E13" s="3">
        <v>1</v>
      </c>
      <c r="F13" s="8">
        <f t="shared" si="0"/>
        <v>30000</v>
      </c>
      <c r="G13" s="2"/>
    </row>
    <row r="14" spans="1:7">
      <c r="A14" s="45"/>
      <c r="B14" s="11" t="s">
        <v>60</v>
      </c>
      <c r="C14" s="3" t="s">
        <v>14</v>
      </c>
      <c r="D14" s="8">
        <v>55000</v>
      </c>
      <c r="E14" s="3">
        <v>1</v>
      </c>
      <c r="F14" s="8">
        <f t="shared" si="0"/>
        <v>55000</v>
      </c>
      <c r="G14" s="2"/>
    </row>
    <row r="15" spans="1:7" ht="24" customHeight="1">
      <c r="A15" s="45"/>
      <c r="B15" s="11" t="s">
        <v>62</v>
      </c>
      <c r="C15" s="3" t="s">
        <v>15</v>
      </c>
      <c r="D15" s="8"/>
      <c r="E15" s="3"/>
      <c r="F15" s="8">
        <f t="shared" si="0"/>
        <v>0</v>
      </c>
      <c r="G15" s="2"/>
    </row>
    <row r="16" spans="1:7" ht="24" customHeight="1">
      <c r="A16" s="45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5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5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5"/>
      <c r="B19" s="16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5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5"/>
      <c r="B21" s="71" t="s">
        <v>18</v>
      </c>
      <c r="C21" s="34">
        <f>SUM(F6:F20)</f>
        <v>790000</v>
      </c>
      <c r="D21" s="34"/>
      <c r="E21" s="29">
        <v>1</v>
      </c>
      <c r="F21" s="58" t="s">
        <v>20</v>
      </c>
      <c r="G21" s="2"/>
    </row>
    <row r="22" spans="1:7" ht="12.75" customHeight="1" thickBot="1">
      <c r="A22" s="45"/>
      <c r="B22" s="72"/>
      <c r="C22" s="34">
        <f>C21*E21</f>
        <v>790000</v>
      </c>
      <c r="D22" s="34"/>
      <c r="E22" s="34"/>
      <c r="F22" s="59"/>
      <c r="G22" s="2"/>
    </row>
    <row r="23" spans="1:7" ht="12.75" customHeight="1" thickBot="1">
      <c r="A23" s="45"/>
      <c r="B23" s="73"/>
      <c r="C23" s="34"/>
      <c r="D23" s="34"/>
      <c r="E23" s="34"/>
      <c r="F23" s="60"/>
      <c r="G23" s="2"/>
    </row>
    <row r="24" spans="1:7" ht="17.25" customHeight="1">
      <c r="A24" s="45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6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61" t="str">
        <f>IF(D38="현금(이체X)",Sheet2!D2,IF(D38="카드",Sheet2!D2,IF(D38="이체 및 현금영수증",Sheet2!D1,IF(D38="카드+현금",Sheet2!D2,IF(D38="이체 및 세금계산서",Sheet2!D1)))))</f>
        <v>참고사항</v>
      </c>
      <c r="B26" s="11" t="s">
        <v>67</v>
      </c>
      <c r="C26" s="3" t="s">
        <v>28</v>
      </c>
      <c r="D26" s="8">
        <v>0</v>
      </c>
      <c r="E26" s="3">
        <v>1</v>
      </c>
      <c r="F26" s="8">
        <f t="shared" ref="F26:F33" si="1">D26*E26</f>
        <v>0</v>
      </c>
      <c r="G26" s="2"/>
    </row>
    <row r="27" spans="1:7">
      <c r="A27" s="62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2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62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2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2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2"/>
      <c r="B32" s="10"/>
      <c r="C32" s="7"/>
      <c r="D32" s="8"/>
      <c r="E32" s="3"/>
      <c r="F32" s="8">
        <f t="shared" si="1"/>
        <v>0</v>
      </c>
      <c r="G32" s="2"/>
    </row>
    <row r="33" spans="1:7">
      <c r="A33" s="63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65" t="s">
        <v>46</v>
      </c>
      <c r="B34" s="42" t="str">
        <f>IF(D38="현금(이체X)",Sheet2!C1,IF(D38="카드",Sheet2!C1,IF(D38="이체 및 현금영수증",Sheet2!C1,IF(D38="카드+현금",Sheet2!C2,IF(D38="이체 및 세금계산서",Sheet2!C1)))))</f>
        <v>선택사항</v>
      </c>
      <c r="C34" s="33">
        <f>SUM(F25:F33)</f>
        <v>0</v>
      </c>
      <c r="D34" s="33"/>
      <c r="E34" s="35"/>
      <c r="F34" s="56" t="s">
        <v>20</v>
      </c>
      <c r="G34" s="2"/>
    </row>
    <row r="35" spans="1:7" ht="14.25" customHeight="1">
      <c r="A35" s="66"/>
      <c r="B35" s="43"/>
      <c r="C35" s="36"/>
      <c r="D35" s="36"/>
      <c r="E35" s="37"/>
      <c r="F35" s="57"/>
      <c r="G35" s="2"/>
    </row>
    <row r="36" spans="1:7" ht="16.5" customHeight="1">
      <c r="A36" s="19" t="s">
        <v>49</v>
      </c>
      <c r="B36" s="26"/>
      <c r="C36" s="17" t="s">
        <v>4</v>
      </c>
      <c r="D36" s="32">
        <f>SUM(C22,C34)</f>
        <v>790000</v>
      </c>
      <c r="E36" s="32"/>
      <c r="F36" s="18" t="s">
        <v>20</v>
      </c>
      <c r="G36" s="2"/>
    </row>
    <row r="37" spans="1:7" ht="16.5" customHeight="1">
      <c r="A37" s="19" t="s">
        <v>50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30">
        <f>D36*1.1-D36</f>
        <v>79000.000000000116</v>
      </c>
      <c r="E37" s="31"/>
      <c r="F37" s="20"/>
      <c r="G37" s="2"/>
    </row>
    <row r="38" spans="1:7" ht="17.25" customHeight="1">
      <c r="A38" s="19" t="s">
        <v>44</v>
      </c>
      <c r="B38" s="24"/>
      <c r="C38" s="17" t="s">
        <v>42</v>
      </c>
      <c r="D38" s="38" t="s">
        <v>54</v>
      </c>
      <c r="E38" s="39"/>
      <c r="F38" s="21"/>
      <c r="G38" s="2"/>
    </row>
    <row r="39" spans="1:7" ht="17.25" customHeight="1">
      <c r="A39" s="64" t="s">
        <v>45</v>
      </c>
      <c r="B39" s="67">
        <f>SUM(B36:B37)-B38</f>
        <v>0</v>
      </c>
      <c r="C39" s="17" t="s">
        <v>44</v>
      </c>
      <c r="D39" s="32"/>
      <c r="E39" s="32"/>
      <c r="F39" s="32"/>
      <c r="G39" s="2"/>
    </row>
    <row r="40" spans="1:7" ht="16.5" customHeight="1">
      <c r="A40" s="64"/>
      <c r="B40" s="68"/>
      <c r="C40" s="27" t="s">
        <v>23</v>
      </c>
      <c r="D40" s="33">
        <f>IF(D38="현금(이체X)",D36,IF(D38="카드",D36+D36*13%,IF(D38="이체 및 현금영수증",D36+D36*10%,IF(D38="이체 및 세금계산서",D36+D36*10%,IF(D38="이체 및 세금계산서",D36+D36*10%,)))))-D39</f>
        <v>790000</v>
      </c>
      <c r="E40" s="33"/>
      <c r="F40" s="28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A26:A3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D3" sqref="D3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51</v>
      </c>
      <c r="D1" s="23" t="s">
        <v>53</v>
      </c>
    </row>
    <row r="2" spans="1:4">
      <c r="A2" t="s">
        <v>39</v>
      </c>
      <c r="B2" t="s">
        <v>20</v>
      </c>
      <c r="C2" t="s">
        <v>47</v>
      </c>
      <c r="D2" t="s">
        <v>52</v>
      </c>
    </row>
    <row r="3" spans="1:4">
      <c r="A3" t="s">
        <v>40</v>
      </c>
      <c r="B3" t="s">
        <v>48</v>
      </c>
    </row>
    <row r="4" spans="1:4">
      <c r="A4" t="s">
        <v>41</v>
      </c>
      <c r="B4" s="22">
        <f>Sheet1!D36-(Sheet1!B36/1.1)</f>
        <v>790000</v>
      </c>
    </row>
    <row r="5" spans="1:4">
      <c r="A5" t="s">
        <v>47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2020-01-04T04:37:11Z</cp:lastPrinted>
  <dcterms:created xsi:type="dcterms:W3CDTF">2019-03-28T03:58:09Z</dcterms:created>
  <dcterms:modified xsi:type="dcterms:W3CDTF">2020-02-07T02:26:47Z</dcterms:modified>
</cp:coreProperties>
</file>