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13_ncr:1_{4626C517-D646-4C98-9B74-D499E17A28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<sst xmlns="http://schemas.openxmlformats.org/spreadsheetml/2006/main" count="94" uniqueCount="87">
  <si>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</si>
  <si>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</si>
  <si>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</si>
  <si>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</si>
  <si>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</si>
  <si>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</si>
  <si>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</si>
  <si>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</si>
  <si>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</si>
  <si>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</si>
  <si>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</si>
  <si>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</si>
  <si>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</si>
  <si>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</si>
  <si>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</si>
  <si>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</si>
  <si>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</si>
  <si>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</si>
  <si>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</si>
  <si>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</si>
  <si>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</si>
  <si>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</si>
  <si>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</si>
  <si>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</si>
  <si>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</si>
  <si>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</si>
  <si>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</si>
  <si>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</si>
  <si>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</si>
  <si>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</si>
  <si>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</si>
  <si>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</si>
  <si>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</si>
  <si>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</si>
  <si>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</si>
  <si>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</si>
  <si>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</si>
  <si>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</si>
  <si>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</si>
  <si>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</si>
  <si>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</si>
  <si>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</si>
  <si>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</si>
  <si>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</si>
  <si>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</si>
  <si>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</si>
  <si>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</si>
  <si>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</si>
  <si>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</si>
  <si>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</si>
  <si>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</si>
  <si>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</si>
  <si>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</si>
  <si>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</si>
  <si>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</si>
  <si>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</si>
  <si>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</si>
  <si>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</si>
  <si>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</si>
  <si>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</si>
  <si>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</si>
  <si>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</si>
  <si>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</si>
  <si>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</si>
  <si>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</si>
  <si>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</si>
  <si>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</si>
  <si>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</si>
  <si>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</si>
  <si>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</si>
  <si>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</si>
  <si>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기본 정품쿨러</t>
    <phoneticPr fontId="1" type="noConversion"/>
  </si>
  <si>
    <t>삼성전자 DDR4 8G PC4-21300 (정품)</t>
    <phoneticPr fontId="1" type="noConversion"/>
  </si>
  <si>
    <t>전승표</t>
    <phoneticPr fontId="1" type="noConversion"/>
  </si>
  <si>
    <t>키보드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</si>
  <si>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</si>
  <si>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</si>
  <si>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마이크로닉스 장패드</t>
    <phoneticPr fontId="1" type="noConversion"/>
  </si>
  <si>
    <t>라데온 VEGA 8 내장</t>
    <phoneticPr fontId="1" type="noConversion"/>
  </si>
  <si>
    <t>AMD 라이젠 3 3200G (피카소) (정품)</t>
    <phoneticPr fontId="1" type="noConversion"/>
  </si>
  <si>
    <t>GIGABYTE GA-A320M-S2H</t>
    <phoneticPr fontId="1" type="noConversion"/>
  </si>
  <si>
    <t>Western Digital WD Green SSD (240GB)</t>
    <phoneticPr fontId="1" type="noConversion"/>
  </si>
  <si>
    <t>아이구주 G5 RGB</t>
    <phoneticPr fontId="1" type="noConversion"/>
  </si>
  <si>
    <t>마이크로닉스 Classic II 500W</t>
    <phoneticPr fontId="1" type="noConversion"/>
  </si>
  <si>
    <t>택배배송비</t>
    <phoneticPr fontId="1" type="noConversion"/>
  </si>
  <si>
    <t>로젠택배 안전배송 서비스</t>
    <phoneticPr fontId="1" type="noConversion"/>
  </si>
  <si>
    <t>경남 김해시 금관대로 1277번길 12-13 201호(내동, 가야하이츠빌라)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</si>
</sst>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70</v>
      </c>
      <c r="B1" s="27" t="s">
        <v>73</v>
      </c>
      <c r="C1" s="35" t="s">
        <v>52</v>
      </c>
      <c r="D1" s="36"/>
      <c r="E1" s="91"/>
      <c r="F1" s="92"/>
      <c r="G1" s="92"/>
      <c r="H1" s="93"/>
    </row>
    <row r="2" spans="1:9" ht="22.5" customHeight="1">
      <c r="A2" s="18" t="s">
        <v>53</v>
      </c>
      <c r="B2" s="26">
        <v>1088740567</v>
      </c>
      <c r="C2" s="37"/>
      <c r="D2" s="38"/>
      <c r="E2" s="94"/>
      <c r="F2" s="95"/>
      <c r="G2" s="95"/>
      <c r="H2" s="96"/>
    </row>
    <row r="3" spans="1:9" ht="22.5" customHeight="1">
      <c r="A3" s="18" t="s">
        <v>54</v>
      </c>
      <c r="B3" s="20">
        <f ca="1">TODAY()</f>
        <v>43901</v>
      </c>
      <c r="C3" s="19" t="s">
        <v>55</v>
      </c>
      <c r="D3" s="25">
        <f ca="1">TODAY()</f>
        <v>43901</v>
      </c>
      <c r="E3" s="94"/>
      <c r="F3" s="95"/>
      <c r="G3" s="95"/>
      <c r="H3" s="96"/>
    </row>
    <row r="4" spans="1:9" ht="22.5" customHeight="1">
      <c r="A4" s="17" t="s">
        <v>51</v>
      </c>
      <c r="B4" s="41" t="s">
        <v>86</v>
      </c>
      <c r="C4" s="41"/>
      <c r="D4" s="42"/>
      <c r="E4" s="97"/>
      <c r="F4" s="98"/>
      <c r="G4" s="98"/>
      <c r="H4" s="99"/>
    </row>
    <row r="5" spans="1:9">
      <c r="A5" s="39" t="s">
        <v>0</v>
      </c>
      <c r="B5" s="40"/>
      <c r="C5" s="39" t="s">
        <v>5</v>
      </c>
      <c r="D5" s="40"/>
      <c r="E5" s="1" t="s">
        <v>1</v>
      </c>
      <c r="F5" s="1" t="s">
        <v>2</v>
      </c>
      <c r="G5" s="1" t="s">
        <v>3</v>
      </c>
      <c r="H5" s="1" t="s">
        <v>4</v>
      </c>
    </row>
    <row r="6" spans="1:9" ht="19.7" customHeight="1">
      <c r="A6" s="103" t="s">
        <v>30</v>
      </c>
      <c r="B6" s="104"/>
      <c r="C6" s="57" t="s">
        <v>79</v>
      </c>
      <c r="D6" s="58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19.7" customHeight="1">
      <c r="A7" s="105"/>
      <c r="B7" s="106"/>
      <c r="C7" s="57" t="s">
        <v>71</v>
      </c>
      <c r="D7" s="58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19.7" customHeight="1">
      <c r="A8" s="105"/>
      <c r="B8" s="106"/>
      <c r="C8" s="57" t="s">
        <v>80</v>
      </c>
      <c r="D8" s="58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19.7" customHeight="1">
      <c r="A9" s="105"/>
      <c r="B9" s="106"/>
      <c r="C9" s="57" t="s">
        <v>72</v>
      </c>
      <c r="D9" s="58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19.7" customHeight="1">
      <c r="A10" s="105"/>
      <c r="B10" s="106"/>
      <c r="C10" s="57" t="s">
        <v>78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19.7" customHeight="1">
      <c r="A11" s="105"/>
      <c r="B11" s="106"/>
      <c r="C11" s="57" t="s">
        <v>81</v>
      </c>
      <c r="D11" s="58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19.7" customHeight="1">
      <c r="A12" s="105"/>
      <c r="B12" s="106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19.7" customHeight="1">
      <c r="A13" s="105"/>
      <c r="B13" s="106"/>
      <c r="C13" s="50"/>
      <c r="D13" s="51"/>
      <c r="E13" s="3" t="s">
        <v>12</v>
      </c>
      <c r="F13" s="6"/>
      <c r="G13" s="3"/>
      <c r="H13" s="6">
        <f t="shared" si="0"/>
        <v>0</v>
      </c>
      <c r="I13" s="2"/>
    </row>
    <row r="14" spans="1:9" ht="19.7" customHeight="1">
      <c r="A14" s="105"/>
      <c r="B14" s="106"/>
      <c r="C14" s="50" t="s">
        <v>82</v>
      </c>
      <c r="D14" s="51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19.7" customHeight="1">
      <c r="A15" s="105"/>
      <c r="B15" s="106"/>
      <c r="C15" s="50" t="s">
        <v>83</v>
      </c>
      <c r="D15" s="51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5"/>
      <c r="B16" s="106"/>
      <c r="C16" s="67" t="s">
        <v>50</v>
      </c>
      <c r="D16" s="6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5"/>
      <c r="B18" s="106"/>
      <c r="C18" s="69" t="s">
        <v>64</v>
      </c>
      <c r="D18" s="70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55" t="s">
        <v>85</v>
      </c>
      <c r="D19" s="56"/>
      <c r="E19" s="4" t="s">
        <v>84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5"/>
      <c r="B20" s="106"/>
      <c r="C20" s="43" t="s">
        <v>18</v>
      </c>
      <c r="D20" s="43"/>
      <c r="E20" s="59">
        <f>SUM(H6:H19)</f>
        <v>450000</v>
      </c>
      <c r="F20" s="59"/>
      <c r="G20" s="24">
        <v>1</v>
      </c>
      <c r="H20" s="102" t="s">
        <v>20</v>
      </c>
      <c r="I20" s="2"/>
    </row>
    <row r="21" spans="1:9" ht="12.75" customHeight="1">
      <c r="A21" s="105"/>
      <c r="B21" s="106"/>
      <c r="C21" s="43"/>
      <c r="D21" s="43"/>
      <c r="E21" s="59">
        <f>E20*G20</f>
        <v>450000</v>
      </c>
      <c r="F21" s="59"/>
      <c r="G21" s="59"/>
      <c r="H21" s="102"/>
      <c r="I21" s="2"/>
    </row>
    <row r="22" spans="1:9" ht="12.75" customHeight="1">
      <c r="A22" s="105"/>
      <c r="B22" s="106"/>
      <c r="C22" s="43"/>
      <c r="D22" s="43"/>
      <c r="E22" s="59"/>
      <c r="F22" s="59"/>
      <c r="G22" s="59"/>
      <c r="H22" s="102"/>
      <c r="I22" s="2"/>
    </row>
    <row r="23" spans="1:9" ht="17.25" customHeight="1">
      <c r="A23" s="105"/>
      <c r="B23" s="106"/>
      <c r="C23" s="48" t="s">
        <v>24</v>
      </c>
      <c r="D23" s="49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7"/>
      <c r="B24" s="108"/>
      <c r="C24" s="50"/>
      <c r="D24" s="51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1" t="str">
        <f>IF(F37="현금(이체X)",Sheet2!D2,IF(F37="카드",Sheet2!D2,IF(F37="이체 및 현금영수증",Sheet2!E1,IF(F37="카드+현금",Sheet2!D2,IF(F37="이체 및 세금계산서",Sheet2!D1)))))</f>
        <v>참고사항</v>
      </c>
      <c r="B25" s="72"/>
      <c r="C25" s="52" t="s">
        <v>75</v>
      </c>
      <c r="D25" s="51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3"/>
      <c r="B26" s="74"/>
      <c r="C26" s="52" t="s">
        <v>76</v>
      </c>
      <c r="D26" s="51"/>
      <c r="E26" s="5" t="s">
        <v>29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3"/>
      <c r="B27" s="74"/>
      <c r="C27" s="53" t="s">
        <v>77</v>
      </c>
      <c r="D27" s="54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3"/>
      <c r="B28" s="74"/>
      <c r="C28" s="53"/>
      <c r="D28" s="54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3"/>
      <c r="B29" s="74"/>
      <c r="C29" s="53"/>
      <c r="D29" s="54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3"/>
      <c r="B30" s="74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3"/>
      <c r="B31" s="74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75"/>
      <c r="B32" s="76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77" t="s">
        <v>39</v>
      </c>
      <c r="B33" s="78"/>
      <c r="C33" s="44" t="str">
        <f>IF(F37="현금(이체X)",Sheet2!C1,IF(F37="카드",Sheet2!C1,IF(F37="이체 및 현금영수증",Sheet2!C1,IF(F37="카드+현금",Sheet2!C2,IF(F37="이체 및 세금계산서",Sheet2!C1)))))</f>
        <v>선택사항</v>
      </c>
      <c r="D33" s="45"/>
      <c r="E33" s="59">
        <f>SUM(H24:H32)</f>
        <v>0</v>
      </c>
      <c r="F33" s="59"/>
      <c r="G33" s="60"/>
      <c r="H33" s="100" t="s">
        <v>20</v>
      </c>
      <c r="I33" s="2"/>
    </row>
    <row r="34" spans="1:9" ht="14.25" customHeight="1">
      <c r="A34" s="79"/>
      <c r="B34" s="80"/>
      <c r="C34" s="46"/>
      <c r="D34" s="47"/>
      <c r="E34" s="61"/>
      <c r="F34" s="61"/>
      <c r="G34" s="62"/>
      <c r="H34" s="101"/>
      <c r="I34" s="2"/>
    </row>
    <row r="35" spans="1:9" ht="16.5" customHeight="1">
      <c r="A35" s="65" t="s">
        <v>41</v>
      </c>
      <c r="B35" s="66"/>
      <c r="C35" s="83"/>
      <c r="D35" s="84"/>
      <c r="E35" s="8" t="s">
        <v>4</v>
      </c>
      <c r="F35" s="111">
        <f>SUM(E21,E33)</f>
        <v>450000</v>
      </c>
      <c r="G35" s="111"/>
      <c r="H35" s="9" t="s">
        <v>20</v>
      </c>
      <c r="I35" s="2"/>
    </row>
    <row r="36" spans="1:9" ht="16.5" customHeight="1">
      <c r="A36" s="65" t="s">
        <v>42</v>
      </c>
      <c r="B36" s="66"/>
      <c r="C36" s="81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2"/>
      <c r="E36" s="8" t="s">
        <v>22</v>
      </c>
      <c r="F36" s="109">
        <f>F35*1.1-F35</f>
        <v>45000.000000000058</v>
      </c>
      <c r="G36" s="110"/>
      <c r="H36" s="10"/>
      <c r="I36" s="2"/>
    </row>
    <row r="37" spans="1:9" ht="17.25" customHeight="1">
      <c r="A37" s="65" t="s">
        <v>37</v>
      </c>
      <c r="B37" s="66"/>
      <c r="C37" s="85"/>
      <c r="D37" s="86"/>
      <c r="E37" s="8" t="s">
        <v>35</v>
      </c>
      <c r="F37" s="63" t="s">
        <v>68</v>
      </c>
      <c r="G37" s="64"/>
      <c r="H37" s="11"/>
      <c r="I37" s="2"/>
    </row>
    <row r="38" spans="1:9" ht="19.5" customHeight="1">
      <c r="A38" s="77" t="s">
        <v>38</v>
      </c>
      <c r="B38" s="78"/>
      <c r="C38" s="87">
        <f>SUM(C35:C36)-C37</f>
        <v>0</v>
      </c>
      <c r="D38" s="88"/>
      <c r="E38" s="29" t="s">
        <v>67</v>
      </c>
      <c r="F38" s="31"/>
      <c r="G38" s="32" t="s">
        <v>66</v>
      </c>
      <c r="H38" s="31"/>
      <c r="I38" s="2"/>
    </row>
    <row r="39" spans="1:9" ht="20.25" customHeight="1">
      <c r="A39" s="79"/>
      <c r="B39" s="80"/>
      <c r="C39" s="89"/>
      <c r="D39" s="90"/>
      <c r="E39" s="14" t="s">
        <v>23</v>
      </c>
      <c r="F39" s="59">
        <f>IF(F37="현금(이체X)",F35,IF(F37="카드",F35+F35*13%,IF(F37="이체 및 현금영수증",F35+F35*10%,IF(F37="이체 및 세금계산서",F35+F35*10%,IF(F37="이체 및 세금계산서",F35+F35*10%,)))))-F38</f>
        <v>450000</v>
      </c>
      <c r="G39" s="59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  <mergeCell ref="E21:G22"/>
    <mergeCell ref="E33:G34"/>
    <mergeCell ref="F37:G37"/>
    <mergeCell ref="A37:B37"/>
    <mergeCell ref="C15:D15"/>
    <mergeCell ref="C16:D16"/>
    <mergeCell ref="C18:D18"/>
    <mergeCell ref="A25:B32"/>
    <mergeCell ref="A33:B34"/>
    <mergeCell ref="A35:B35"/>
    <mergeCell ref="A36:B36"/>
    <mergeCell ref="C36:D36"/>
    <mergeCell ref="C35:D35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3" t="s">
        <v>69</v>
      </c>
      <c r="F1" s="33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450000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2020-03-11T03:18:09Z</cp:lastPrinted>
  <dcterms:created xsi:type="dcterms:W3CDTF">2019-03-28T03:58:09Z</dcterms:created>
  <dcterms:modified xsi:type="dcterms:W3CDTF">2020-03-11T03:18:39Z</dcterms:modified>
</cp:coreProperties>
</file>