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555F11E0-A2CE-4A12-870A-9755DF3AF341}" xr6:coauthVersionLast="45" xr6:coauthVersionMax="45" xr10:uidLastSave="{00000000-0000-0000-0000-000000000000}"/>
  <bookViews>
    <workbookView xWindow="-24720" yWindow="1575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<sst xmlns="http://schemas.openxmlformats.org/spreadsheetml/2006/main" count="83" uniqueCount="75">
  <si>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</si>
  <si>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</si>
  <si>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</si>
  <si>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</si>
  <si>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</si>
  <si>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</si>
  <si>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</si>
  <si>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</si>
  <si>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</si>
  <si>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</si>
  <si>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</si>
  <si>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</si>
  <si>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</si>
  <si>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</si>
  <si>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</si>
  <si>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</si>
  <si>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</si>
  <si>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</si>
  <si>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</si>
  <si>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</si>
  <si>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</si>
  <si>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</si>
  <si>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</si>
  <si>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</si>
  <si>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</si>
  <si>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</si>
  <si>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</si>
  <si>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</si>
  <si>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</si>
  <si>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</si>
  <si>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</si>
  <si>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</si>
  <si>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</si>
  <si>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</si>
  <si>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</si>
  <si>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</si>
  <si>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</si>
  <si>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</si>
  <si>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</si>
  <si>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</si>
  <si>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</si>
  <si>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</si>
  <si>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</si>
  <si>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</si>
  <si>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</si>
  <si>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</si>
  <si>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</si>
  <si>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</si>
  <si>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</si>
  <si>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</si>
  <si>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</si>
  <si>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</si>
  <si>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</si>
  <si>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</si>
  <si>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</si>
  <si>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</si>
  <si>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</si>
  <si>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</si>
  <si>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</si>
  <si>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</si>
  <si>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</si>
  <si>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</si>
  <si>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</si>
  <si>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</si>
  <si>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AMD 라이젠3-3세대 3300X (마티스) (정품)</t>
    <phoneticPr fontId="1" type="noConversion"/>
  </si>
  <si>
    <t>AMD 정품쿨러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</si>
  <si>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</si>
  <si>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</si>
  <si>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</si>
  <si>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삼성전자 PM981a M.2 NVMe 병행수입 (512GB)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</si>
  <si>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</si>
  <si>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</si>
  <si>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카드+현금</t>
  </si>
  <si>
    <t>박명수</t>
    <phoneticPr fontId="1" type="noConversion"/>
  </si>
  <si>
    <t xml:space="preserve">ZALMAN(잘만) GigaMax 650W 80+ 브론즈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</si>
</sst>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workbookViewId="0">
      <selection activeCell="F17" sqref="F1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73</v>
      </c>
      <c r="C1" s="94" t="s">
        <v>46</v>
      </c>
      <c r="D1" s="95"/>
      <c r="E1" s="43"/>
      <c r="F1" s="44"/>
      <c r="G1" s="44"/>
      <c r="H1" s="45"/>
    </row>
    <row r="2" spans="1:9" ht="22.5" customHeight="1">
      <c r="A2" s="16" t="s">
        <v>47</v>
      </c>
      <c r="B2" s="23">
        <v>1057543755</v>
      </c>
      <c r="C2" s="96"/>
      <c r="D2" s="97"/>
      <c r="E2" s="46"/>
      <c r="F2" s="47"/>
      <c r="G2" s="47"/>
      <c r="H2" s="48"/>
    </row>
    <row r="3" spans="1:9" ht="22.5" customHeight="1">
      <c r="A3" s="16" t="s">
        <v>48</v>
      </c>
      <c r="B3" s="18">
        <f ca="1">TODAY()</f>
        <v>44060</v>
      </c>
      <c r="C3" s="17" t="s">
        <v>49</v>
      </c>
      <c r="D3" s="22"/>
      <c r="E3" s="46"/>
      <c r="F3" s="47"/>
      <c r="G3" s="47"/>
      <c r="H3" s="48"/>
    </row>
    <row r="4" spans="1:9" ht="22.5" customHeight="1">
      <c r="A4" s="15" t="s">
        <v>45</v>
      </c>
      <c r="B4" s="98"/>
      <c r="C4" s="98"/>
      <c r="D4" s="99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64</v>
      </c>
      <c r="D6" s="64"/>
      <c r="E6" s="3" t="s">
        <v>6</v>
      </c>
      <c r="F6" s="6">
        <v>176000</v>
      </c>
      <c r="G6" s="3">
        <v>1</v>
      </c>
      <c r="H6" s="6">
        <f>F6*G6</f>
        <v>176000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113000</v>
      </c>
      <c r="G8" s="3">
        <v>1</v>
      </c>
      <c r="H8" s="6">
        <f t="shared" si="0"/>
        <v>113000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309000</v>
      </c>
      <c r="G10" s="3">
        <v>1</v>
      </c>
      <c r="H10" s="6">
        <f t="shared" si="0"/>
        <v>309000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93000</v>
      </c>
      <c r="G11" s="3">
        <v>1</v>
      </c>
      <c r="H11" s="6">
        <f t="shared" si="0"/>
        <v>93000</v>
      </c>
      <c r="I11" s="2"/>
    </row>
    <row r="12" spans="1:9" ht="25.5" customHeight="1">
      <c r="A12" s="57"/>
      <c r="B12" s="58"/>
      <c r="C12" s="63" t="s">
        <v>70</v>
      </c>
      <c r="D12" s="64"/>
      <c r="E12" s="3" t="s">
        <v>11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71</v>
      </c>
      <c r="D14" s="8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8" t="s">
        <v>74</v>
      </c>
      <c r="D15" s="89"/>
      <c r="E15" s="3" t="s">
        <v>14</v>
      </c>
      <c r="F15" s="6">
        <v>63000</v>
      </c>
      <c r="G15" s="3">
        <v>1</v>
      </c>
      <c r="H15" s="6">
        <f t="shared" si="0"/>
        <v>63000</v>
      </c>
      <c r="I15" s="2"/>
    </row>
    <row r="16" spans="1:9" ht="25.5" customHeight="1">
      <c r="A16" s="57"/>
      <c r="B16" s="58"/>
      <c r="C16" s="90" t="s">
        <v>63</v>
      </c>
      <c r="D16" s="9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50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57"/>
      <c r="B18" s="58"/>
      <c r="C18" s="92" t="s">
        <v>58</v>
      </c>
      <c r="D18" s="93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0"/>
      <c r="D19" s="111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0" t="s">
        <v>18</v>
      </c>
      <c r="D20" s="100"/>
      <c r="E20" s="68">
        <f>SUM(H6:H19)</f>
        <v>918000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100"/>
      <c r="D21" s="100"/>
      <c r="E21" s="68">
        <f>E20*G20</f>
        <v>918000</v>
      </c>
      <c r="F21" s="68"/>
      <c r="G21" s="68"/>
      <c r="H21" s="54"/>
      <c r="I21" s="2"/>
    </row>
    <row r="22" spans="1:9" ht="12.75" customHeight="1">
      <c r="A22" s="57"/>
      <c r="B22" s="58"/>
      <c r="C22" s="100"/>
      <c r="D22" s="100"/>
      <c r="E22" s="68"/>
      <c r="F22" s="68"/>
      <c r="G22" s="68"/>
      <c r="H22" s="54"/>
      <c r="I22" s="2"/>
    </row>
    <row r="23" spans="1:9" ht="17.25" customHeight="1">
      <c r="A23" s="57"/>
      <c r="B23" s="58"/>
      <c r="C23" s="105" t="s">
        <v>23</v>
      </c>
      <c r="D23" s="106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7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7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8"/>
      <c r="D27" s="109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8"/>
      <c r="D28" s="109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8"/>
      <c r="D29" s="109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1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102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3"/>
      <c r="D34" s="104"/>
      <c r="E34" s="73"/>
      <c r="F34" s="73"/>
      <c r="G34" s="74"/>
      <c r="H34" s="53"/>
      <c r="I34" s="2"/>
    </row>
    <row r="35" spans="1:9" ht="16.5" customHeight="1">
      <c r="A35" s="76" t="s">
        <v>37</v>
      </c>
      <c r="B35" s="77"/>
      <c r="C35" s="86">
        <v>300000</v>
      </c>
      <c r="D35" s="87"/>
      <c r="E35" s="8" t="s">
        <v>4</v>
      </c>
      <c r="F35" s="67">
        <f>SUM(E21,E33)</f>
        <v>918000</v>
      </c>
      <c r="G35" s="67"/>
      <c r="H35" s="9" t="s">
        <v>20</v>
      </c>
      <c r="I35" s="2"/>
    </row>
    <row r="36" spans="1:9" ht="16.5" customHeight="1">
      <c r="A36" s="76" t="s">
        <v>36</v>
      </c>
      <c r="B36" s="77"/>
      <c r="C36" s="84">
        <f>IF(F37="현금(이체X)",Sheet2!C1,IF(F37="카드",Sheet2!C1,IF(F37="이체 및 현금영수증",Sheet2!C1,IF(F37="카드+현금",ROUND(Sheet2!B5,-4),IF(F37="이체 및 세금계산서",Sheet2!C1)))))</f>
        <v>700000</v>
      </c>
      <c r="D36" s="85"/>
      <c r="E36" s="8" t="s">
        <v>21</v>
      </c>
      <c r="F36" s="65">
        <f>F35*1.1-F35</f>
        <v>91800.000000000116</v>
      </c>
      <c r="G36" s="66"/>
      <c r="H36" s="10"/>
      <c r="I36" s="2"/>
    </row>
    <row r="37" spans="1:9" ht="17.25" customHeight="1">
      <c r="A37" s="76" t="s">
        <v>32</v>
      </c>
      <c r="B37" s="77"/>
      <c r="C37" s="37">
        <v>20000</v>
      </c>
      <c r="D37" s="38"/>
      <c r="E37" s="8" t="s">
        <v>31</v>
      </c>
      <c r="F37" s="72" t="s">
        <v>72</v>
      </c>
      <c r="G37" s="75"/>
      <c r="H37" s="31"/>
      <c r="I37" s="2"/>
    </row>
    <row r="38" spans="1:9" ht="19.5" customHeight="1">
      <c r="A38" s="33" t="s">
        <v>33</v>
      </c>
      <c r="B38" s="34"/>
      <c r="C38" s="39">
        <f>SUM(C35:C36)-C37</f>
        <v>980000</v>
      </c>
      <c r="D38" s="40"/>
      <c r="E38" s="26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21" sqref="B21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618000</v>
      </c>
    </row>
    <row r="5" spans="1:6">
      <c r="A5" t="s">
        <v>44</v>
      </c>
      <c r="B5">
        <f>B4*1.13</f>
        <v>698339.99999999988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2020-08-17T08:16:29Z</dcterms:modified>
</cp:coreProperties>
</file>