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7A512DB9-E712-4498-A94A-5AA5DEA74B8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<sst xmlns="http://schemas.openxmlformats.org/spreadsheetml/2006/main" count="88" uniqueCount="80">
  <si>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</si>
  <si>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</si>
  <si>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</si>
  <si>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</si>
  <si>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</si>
  <si>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</si>
  <si>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</si>
  <si>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</si>
  <si>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</si>
  <si>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</si>
  <si>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</si>
  <si>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</si>
  <si>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</si>
  <si>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</si>
  <si>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</si>
  <si>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</si>
  <si>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</si>
  <si>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</si>
  <si>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</si>
  <si>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</si>
  <si>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</si>
  <si>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</si>
  <si>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</si>
  <si>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</si>
  <si>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</si>
  <si>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</si>
  <si>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</si>
  <si>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</si>
  <si>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</si>
  <si>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</si>
  <si>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</si>
  <si>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</si>
  <si>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</si>
  <si>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</si>
  <si>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</si>
  <si>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</si>
  <si>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</si>
  <si>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</si>
  <si>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</si>
  <si>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</si>
  <si>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</si>
  <si>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</si>
  <si>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</si>
  <si>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</si>
  <si>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</si>
  <si>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</si>
  <si>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</si>
  <si>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</si>
  <si>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</si>
  <si>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</si>
  <si>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</si>
  <si>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</si>
  <si>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</si>
  <si>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</si>
  <si>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</si>
  <si>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</si>
  <si>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</si>
  <si>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</si>
  <si>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</si>
  <si>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</si>
  <si>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</si>
  <si>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</si>
  <si>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</si>
  <si>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Microsoft Windows 10 Home(DSP 64bit 한글)</t>
  </si>
  <si>
    <t>AMD 라이젠5-3세대 3600X (마티스) (정품)</t>
    <phoneticPr fontId="1" type="noConversion"/>
  </si>
  <si>
    <t>MSI MAG B450M 박격포 맥스</t>
    <phoneticPr fontId="1" type="noConversion"/>
  </si>
  <si>
    <t>삼성전자 DDR4 8G PC4-21300 (정품)</t>
    <phoneticPr fontId="1" type="noConversion"/>
  </si>
  <si>
    <t>이엠텍 지포스 GTX 1660 SUPER STORM X Dual OC D6 6GB</t>
    <phoneticPr fontId="1" type="noConversion"/>
  </si>
  <si>
    <t>WD Blue 3D SSD (500GB)</t>
    <phoneticPr fontId="1" type="noConversion"/>
  </si>
  <si>
    <t>COOLMAX 가성비 NO.3 RGB</t>
    <phoneticPr fontId="1" type="noConversion"/>
  </si>
  <si>
    <t>마이크로닉스 Classic II 600W</t>
    <phoneticPr fontId="1" type="noConversion"/>
  </si>
  <si>
    <t>카드+현금</t>
  </si>
  <si>
    <t>케이블</t>
    <phoneticPr fontId="1" type="noConversion"/>
  </si>
  <si>
    <t>DVI to Hdmi 3m</t>
    <phoneticPr fontId="1" type="noConversion"/>
  </si>
  <si>
    <t>박기태</t>
    <phoneticPr fontId="1" type="noConversion"/>
  </si>
  <si>
    <t>필립스 G614(갈축)</t>
    <phoneticPr fontId="1" type="noConversion"/>
  </si>
  <si>
    <t>키보드</t>
    <phoneticPr fontId="1" type="noConversion"/>
  </si>
  <si>
    <t>장패드</t>
    <phoneticPr fontId="1" type="noConversion"/>
  </si>
  <si>
    <t>고급 5mm 장패드</t>
    <phoneticPr fontId="1" type="noConversion"/>
  </si>
  <si>
    <t>AMD 정품쿨러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</si>
</sst>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6" zoomScaleNormal="100" workbookViewId="0">
      <selection activeCell="C35" sqref="C35:D3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74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6">
        <v>1063176061</v>
      </c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43995</v>
      </c>
      <c r="C3" s="19" t="s">
        <v>49</v>
      </c>
      <c r="D3" s="25"/>
      <c r="E3" s="46"/>
      <c r="F3" s="47"/>
      <c r="G3" s="47"/>
      <c r="H3" s="48"/>
    </row>
    <row r="4" spans="1:9" ht="22.5" customHeight="1">
      <c r="A4" s="17" t="s">
        <v>45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64</v>
      </c>
      <c r="D6" s="64"/>
      <c r="E6" s="3" t="s">
        <v>6</v>
      </c>
      <c r="F6" s="6">
        <v>275000</v>
      </c>
      <c r="G6" s="3">
        <v>1</v>
      </c>
      <c r="H6" s="6">
        <f>F6*G6</f>
        <v>275000</v>
      </c>
      <c r="I6" s="2"/>
    </row>
    <row r="7" spans="1:9" ht="25.5" customHeight="1">
      <c r="A7" s="57"/>
      <c r="B7" s="58"/>
      <c r="C7" s="63" t="s">
        <v>79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38500</v>
      </c>
      <c r="G9" s="3">
        <v>2</v>
      </c>
      <c r="H9" s="6">
        <f t="shared" si="0"/>
        <v>77000</v>
      </c>
      <c r="I9" s="2"/>
    </row>
    <row r="10" spans="1:9" ht="25.5" customHeight="1">
      <c r="A10" s="57"/>
      <c r="B10" s="58"/>
      <c r="C10" s="63" t="s">
        <v>67</v>
      </c>
      <c r="D10" s="64"/>
      <c r="E10" s="3" t="s">
        <v>9</v>
      </c>
      <c r="F10" s="6">
        <v>310000</v>
      </c>
      <c r="G10" s="3">
        <v>1</v>
      </c>
      <c r="H10" s="6">
        <f t="shared" si="0"/>
        <v>310000</v>
      </c>
      <c r="I10" s="2"/>
    </row>
    <row r="11" spans="1:9" ht="25.5" customHeight="1">
      <c r="A11" s="57"/>
      <c r="B11" s="58"/>
      <c r="C11" s="63" t="s">
        <v>68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62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69</v>
      </c>
      <c r="D14" s="88"/>
      <c r="E14" s="3" t="s">
        <v>13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5.5" customHeight="1">
      <c r="A15" s="57"/>
      <c r="B15" s="58"/>
      <c r="C15" s="87" t="s">
        <v>70</v>
      </c>
      <c r="D15" s="88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5.5" customHeight="1">
      <c r="A16" s="57"/>
      <c r="B16" s="58"/>
      <c r="C16" s="89" t="s">
        <v>62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63</v>
      </c>
      <c r="D18" s="92"/>
      <c r="E18" s="4" t="s">
        <v>27</v>
      </c>
      <c r="F18" s="7">
        <v>155000</v>
      </c>
      <c r="G18" s="4">
        <v>1</v>
      </c>
      <c r="H18" s="6">
        <f t="shared" si="0"/>
        <v>155000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1160000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1160000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73</v>
      </c>
      <c r="D24" s="88"/>
      <c r="E24" s="5" t="s">
        <v>72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75</v>
      </c>
      <c r="D25" s="88"/>
      <c r="E25" s="3" t="s">
        <v>76</v>
      </c>
      <c r="F25" s="6">
        <v>45000</v>
      </c>
      <c r="G25" s="3">
        <v>1</v>
      </c>
      <c r="H25" s="6">
        <f t="shared" ref="H25:H32" si="1">F25*G25</f>
        <v>45000</v>
      </c>
      <c r="I25" s="2"/>
    </row>
    <row r="26" spans="1:9">
      <c r="A26" s="79"/>
      <c r="B26" s="80"/>
      <c r="C26" s="106" t="s">
        <v>78</v>
      </c>
      <c r="D26" s="88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카드 (VAT및 수수료)+현금</v>
      </c>
      <c r="D33" s="101"/>
      <c r="E33" s="68">
        <f>SUM(H24:H32)</f>
        <v>45000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>
        <v>600000</v>
      </c>
      <c r="D35" s="86"/>
      <c r="E35" s="8" t="s">
        <v>4</v>
      </c>
      <c r="F35" s="67">
        <f>SUM(E21,E33)</f>
        <v>1205000</v>
      </c>
      <c r="G35" s="67"/>
      <c r="H35" s="9" t="s">
        <v>20</v>
      </c>
      <c r="I35" s="2"/>
    </row>
    <row r="36" spans="1:9" ht="16.5" customHeight="1">
      <c r="A36" s="75" t="s">
        <v>36</v>
      </c>
      <c r="B36" s="76"/>
      <c r="C36" s="83">
        <f>IF(F37="현금(이체X)",Sheet2!C1,IF(F37="카드",Sheet2!C1,IF(F37="이체 및 현금영수증",Sheet2!C1,IF(F37="카드+현금",ROUND(Sheet2!B5,-4),IF(F37="이체 및 세금계산서",Sheet2!C1)))))</f>
        <v>680000</v>
      </c>
      <c r="D36" s="84"/>
      <c r="E36" s="8" t="s">
        <v>21</v>
      </c>
      <c r="F36" s="65">
        <f>F35*1.1-F35</f>
        <v>120500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71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1280000</v>
      </c>
      <c r="D38" s="40"/>
      <c r="E38" s="29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왼쪽참고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59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605000</v>
      </c>
    </row>
    <row r="5" spans="1:6">
      <c r="A5" t="s">
        <v>44</v>
      </c>
      <c r="B5">
        <f>B4*1.13</f>
        <v>683649.99999999988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58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2020-06-13T10:06:03Z</dcterms:modified>
</cp:coreProperties>
</file>