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2F5AFCA1-D252-4C61-9A9D-7C35C3CC0A0B}" xr6:coauthVersionLast="46" xr6:coauthVersionMax="46" xr10:uidLastSave="{00000000-0000-0000-0000-000000000000}"/>
  <bookViews>
    <workbookView xWindow="9885" yWindow="75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<sst xmlns="http://schemas.openxmlformats.org/spreadsheetml/2006/main" count="91" uniqueCount="82">
  <si>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</si>
  <si>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</si>
  <si>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</si>
  <si>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</si>
  <si>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</si>
  <si>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</si>
  <si>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</si>
  <si>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</si>
  <si>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</si>
  <si>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</si>
  <si>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</si>
  <si>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</si>
  <si>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</si>
  <si>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</si>
  <si>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</si>
  <si>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</si>
  <si>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</si>
  <si>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</si>
  <si>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</si>
  <si>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</si>
  <si>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</si>
  <si>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</si>
  <si>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</si>
  <si>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</si>
  <si>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</si>
  <si>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</si>
  <si>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</si>
  <si>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</si>
  <si>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</si>
  <si>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</si>
  <si>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</si>
  <si>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</si>
  <si>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</si>
  <si>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</si>
  <si>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</si>
  <si>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</si>
  <si>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</si>
  <si>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</si>
  <si>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</si>
  <si>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</si>
  <si>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</si>
  <si>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</si>
  <si>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</si>
  <si>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</si>
  <si>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</si>
  <si>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</si>
  <si>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</si>
  <si>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</si>
  <si>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</si>
  <si>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</si>
  <si>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</si>
  <si>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</si>
  <si>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</si>
  <si>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</si>
  <si>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</si>
  <si>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</si>
  <si>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</si>
  <si>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</si>
  <si>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</si>
  <si>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</si>
  <si>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</si>
  <si>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</si>
  <si>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</si>
  <si>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</si>
  <si>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펜티엄 골드 G6400 (코멧레이크S) (정품)</t>
    <phoneticPr fontId="1" type="noConversion"/>
  </si>
  <si>
    <t>인텔 기본쿨러</t>
    <phoneticPr fontId="1" type="noConversion"/>
  </si>
  <si>
    <t>ASRock H410M-HDV</t>
    <phoneticPr fontId="1" type="noConversion"/>
  </si>
  <si>
    <t>삼성전자 DDR4-2666 (8GB)</t>
    <phoneticPr fontId="1" type="noConversion"/>
  </si>
  <si>
    <t>인텔 UHD 610 내장그래픽</t>
    <phoneticPr fontId="1" type="noConversion"/>
  </si>
  <si>
    <t>Western Digital WD GREEN SSD (240GB)</t>
    <phoneticPr fontId="1" type="noConversion"/>
  </si>
  <si>
    <t>DAVEN 스텔라 미니</t>
    <phoneticPr fontId="1" type="noConversion"/>
  </si>
  <si>
    <t>REX COOL SILENT LS2-500</t>
    <phoneticPr fontId="1" type="noConversion"/>
  </si>
  <si>
    <t>모니터</t>
    <phoneticPr fontId="1" type="noConversion"/>
  </si>
  <si>
    <t>키마셋</t>
    <phoneticPr fontId="1" type="noConversion"/>
  </si>
  <si>
    <t>케이블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</si>
  <si>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</si>
  <si>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</si>
  <si>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</si>
  <si>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래안텍 24인치 IPS 프리싱크 75 무결점</t>
    <phoneticPr fontId="1" type="noConversion"/>
  </si>
  <si>
    <t>DVI to HDMI 듀얼모니터용 케이블</t>
    <phoneticPr fontId="1" type="noConversion"/>
  </si>
  <si>
    <t>카드</t>
  </si>
  <si>
    <t>김현용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</si>
</sst>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3" t="s">
        <v>48</v>
      </c>
      <c r="D1" s="44"/>
      <c r="E1" s="102"/>
      <c r="F1" s="103"/>
      <c r="G1" s="103"/>
      <c r="H1" s="104"/>
    </row>
    <row r="2" spans="1:9" ht="22.5" customHeight="1">
      <c r="A2" s="15" t="s">
        <v>31</v>
      </c>
      <c r="B2" s="22">
        <v>1055289740</v>
      </c>
      <c r="C2" s="45"/>
      <c r="D2" s="46"/>
      <c r="E2" s="105"/>
      <c r="F2" s="106"/>
      <c r="G2" s="106"/>
      <c r="H2" s="107"/>
    </row>
    <row r="3" spans="1:9" ht="22.5" customHeight="1">
      <c r="A3" s="15" t="s">
        <v>32</v>
      </c>
      <c r="B3" s="17">
        <f ca="1">TODAY()</f>
        <v>44328</v>
      </c>
      <c r="C3" s="16" t="s">
        <v>33</v>
      </c>
      <c r="D3" s="21"/>
      <c r="E3" s="105"/>
      <c r="F3" s="106"/>
      <c r="G3" s="106"/>
      <c r="H3" s="107"/>
    </row>
    <row r="4" spans="1:9" ht="22.5" customHeight="1">
      <c r="A4" s="14" t="s">
        <v>30</v>
      </c>
      <c r="B4" s="49"/>
      <c r="C4" s="49"/>
      <c r="D4" s="50"/>
      <c r="E4" s="108"/>
      <c r="F4" s="109"/>
      <c r="G4" s="109"/>
      <c r="H4" s="110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49</v>
      </c>
      <c r="B6" s="34"/>
      <c r="C6" s="60" t="s">
        <v>64</v>
      </c>
      <c r="D6" s="61"/>
      <c r="E6" s="3" t="s">
        <v>53</v>
      </c>
      <c r="F6" s="6">
        <v>90000</v>
      </c>
      <c r="G6" s="3">
        <v>1</v>
      </c>
      <c r="H6" s="6">
        <f>F6*G6</f>
        <v>90000</v>
      </c>
      <c r="I6" s="2"/>
    </row>
    <row r="7" spans="1:9" ht="24" customHeight="1">
      <c r="A7" s="35"/>
      <c r="B7" s="36"/>
      <c r="C7" s="60" t="s">
        <v>65</v>
      </c>
      <c r="D7" s="61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5"/>
      <c r="B8" s="36"/>
      <c r="C8" s="114" t="s">
        <v>66</v>
      </c>
      <c r="D8" s="115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5"/>
      <c r="B9" s="36"/>
      <c r="C9" s="60" t="s">
        <v>67</v>
      </c>
      <c r="D9" s="61"/>
      <c r="E9" s="3" t="s">
        <v>56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5"/>
      <c r="B10" s="36"/>
      <c r="C10" s="60" t="s">
        <v>68</v>
      </c>
      <c r="D10" s="61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5"/>
      <c r="B11" s="36"/>
      <c r="C11" s="62" t="s">
        <v>69</v>
      </c>
      <c r="D11" s="63"/>
      <c r="E11" s="3" t="s">
        <v>58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4" customHeight="1">
      <c r="A12" s="35"/>
      <c r="B12" s="36"/>
      <c r="C12" s="60" t="s">
        <v>47</v>
      </c>
      <c r="D12" s="61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5"/>
      <c r="B13" s="36"/>
      <c r="C13" s="54" t="s">
        <v>46</v>
      </c>
      <c r="D13" s="5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5"/>
      <c r="B14" s="36"/>
      <c r="C14" s="54" t="s">
        <v>70</v>
      </c>
      <c r="D14" s="55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5"/>
      <c r="B15" s="36"/>
      <c r="C15" s="54" t="s">
        <v>71</v>
      </c>
      <c r="D15" s="55"/>
      <c r="E15" s="3" t="s">
        <v>62</v>
      </c>
      <c r="F15" s="6">
        <v>25000</v>
      </c>
      <c r="G15" s="3">
        <v>1</v>
      </c>
      <c r="H15" s="6">
        <f t="shared" si="0"/>
        <v>25000</v>
      </c>
      <c r="I15" s="2"/>
    </row>
    <row r="16" spans="1:9" ht="24" customHeight="1">
      <c r="A16" s="35"/>
      <c r="B16" s="36"/>
      <c r="C16" s="56" t="s">
        <v>47</v>
      </c>
      <c r="D16" s="57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5"/>
      <c r="B17" s="36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5"/>
      <c r="B18" s="36"/>
      <c r="C18" s="58" t="s">
        <v>42</v>
      </c>
      <c r="D18" s="5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5"/>
      <c r="B19" s="36"/>
      <c r="C19" s="52"/>
      <c r="D19" s="53"/>
      <c r="E19" s="4"/>
      <c r="F19" s="7"/>
      <c r="G19" s="4"/>
      <c r="H19" s="6">
        <f t="shared" si="0"/>
        <v>0</v>
      </c>
      <c r="I19" s="2"/>
    </row>
    <row r="20" spans="1:9" ht="12.75" customHeight="1">
      <c r="A20" s="37" t="s">
        <v>50</v>
      </c>
      <c r="B20" s="38"/>
      <c r="C20" s="51" t="s">
        <v>6</v>
      </c>
      <c r="D20" s="51"/>
      <c r="E20" s="66">
        <f>SUM(H6:H19)</f>
        <v>375000</v>
      </c>
      <c r="F20" s="66"/>
      <c r="G20" s="29">
        <v>1</v>
      </c>
      <c r="H20" s="113" t="s">
        <v>8</v>
      </c>
      <c r="I20" s="2"/>
    </row>
    <row r="21" spans="1:9" ht="12.75" customHeight="1">
      <c r="A21" s="39"/>
      <c r="B21" s="40"/>
      <c r="C21" s="51"/>
      <c r="D21" s="51"/>
      <c r="E21" s="66">
        <f>E20*G20</f>
        <v>375000</v>
      </c>
      <c r="F21" s="66"/>
      <c r="G21" s="66"/>
      <c r="H21" s="113"/>
      <c r="I21" s="2"/>
    </row>
    <row r="22" spans="1:9" ht="12.75" customHeight="1">
      <c r="A22" s="39"/>
      <c r="B22" s="40"/>
      <c r="C22" s="51"/>
      <c r="D22" s="51"/>
      <c r="E22" s="66"/>
      <c r="F22" s="66"/>
      <c r="G22" s="66"/>
      <c r="H22" s="113"/>
      <c r="I22" s="2"/>
    </row>
    <row r="23" spans="1:9" ht="17.25" customHeight="1">
      <c r="A23" s="39"/>
      <c r="B23" s="40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1"/>
      <c r="B24" s="42"/>
      <c r="C24" s="54" t="s">
        <v>78</v>
      </c>
      <c r="D24" s="55"/>
      <c r="E24" s="5" t="s">
        <v>72</v>
      </c>
      <c r="F24" s="6">
        <v>150000</v>
      </c>
      <c r="G24" s="3">
        <v>2</v>
      </c>
      <c r="H24" s="6">
        <f>F24*G24</f>
        <v>300000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참고사항</v>
      </c>
      <c r="B25" s="76"/>
      <c r="C25" s="95" t="s">
        <v>76</v>
      </c>
      <c r="D25" s="55"/>
      <c r="E25" s="5" t="s">
        <v>73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7"/>
      <c r="B26" s="78"/>
      <c r="C26" s="64" t="s">
        <v>79</v>
      </c>
      <c r="D26" s="65"/>
      <c r="E26" s="5" t="s">
        <v>74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7"/>
      <c r="B27" s="78"/>
      <c r="C27" s="64" t="s">
        <v>77</v>
      </c>
      <c r="D27" s="65"/>
      <c r="E27" s="5" t="s">
        <v>75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7"/>
      <c r="B28" s="78"/>
      <c r="C28" s="64"/>
      <c r="D28" s="65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4"/>
      <c r="D29" s="65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4"/>
      <c r="D30" s="6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4"/>
      <c r="D31" s="65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4"/>
      <c r="D32" s="65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300000</v>
      </c>
      <c r="F33" s="68"/>
      <c r="G33" s="68"/>
      <c r="H33" s="111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2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8">
        <f>SUM(E21,E33)</f>
        <v>675000</v>
      </c>
      <c r="G35" s="118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6">
        <f>F35*1.1-F35</f>
        <v>67500.000000000116</v>
      </c>
      <c r="G36" s="117"/>
      <c r="H36" s="10"/>
      <c r="I36" s="2"/>
    </row>
    <row r="37" spans="1:9" ht="17.25" customHeight="1">
      <c r="A37" s="73" t="s">
        <v>17</v>
      </c>
      <c r="B37" s="74"/>
      <c r="C37" s="96"/>
      <c r="D37" s="97"/>
      <c r="E37" s="8" t="s">
        <v>16</v>
      </c>
      <c r="F37" s="71" t="s">
        <v>80</v>
      </c>
      <c r="G37" s="72"/>
      <c r="H37" s="32"/>
      <c r="I37" s="2"/>
    </row>
    <row r="38" spans="1:9" ht="19.5" customHeight="1">
      <c r="A38" s="81" t="s">
        <v>18</v>
      </c>
      <c r="B38" s="82"/>
      <c r="C38" s="98">
        <f>SUM(C35:C36)-C37</f>
        <v>0</v>
      </c>
      <c r="D38" s="99"/>
      <c r="E38" s="25" t="s">
        <v>17</v>
      </c>
      <c r="F38" s="120"/>
      <c r="G38" s="121"/>
      <c r="H38" s="122"/>
      <c r="I38" s="2"/>
    </row>
    <row r="39" spans="1:9" ht="20.25" customHeight="1">
      <c r="A39" s="83"/>
      <c r="B39" s="84"/>
      <c r="C39" s="100"/>
      <c r="D39" s="101"/>
      <c r="E39" s="30" t="s">
        <v>10</v>
      </c>
      <c r="F39" s="119">
        <f>IF(F37="현금(이체X)",F35,IF(F37="카드",ROUND(Sheet2!B5,-4),IF(F37="이체 및 현금영수증",F35+F35*10%,IF(F37="이체 및 세금계산서",F35+F35*10%,IF(F37="이체 및 세금계산서",F35+F35*10%,)))))-F38</f>
        <v>760000</v>
      </c>
      <c r="G39" s="119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675000</v>
      </c>
    </row>
    <row r="5" spans="1:6">
      <c r="A5" t="s">
        <v>29</v>
      </c>
      <c r="B5">
        <f>B4*1.13</f>
        <v>762749.99999999988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2021-05-12T04:03:37Z</dcterms:modified>
</cp:coreProperties>
</file>