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FD582F67-1E34-4221-9785-E9DEBDB92094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<sst xmlns="http://schemas.openxmlformats.org/spreadsheetml/2006/main" count="97" uniqueCount="89">
  <si>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</si>
  <si>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</si>
  <si>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</si>
  <si>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</si>
  <si>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</si>
  <si>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</si>
  <si>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</si>
  <si>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</si>
  <si>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</si>
  <si>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</si>
  <si>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</si>
  <si>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</si>
  <si>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</si>
  <si>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</si>
  <si>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</si>
  <si>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</si>
  <si>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</si>
  <si>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</si>
  <si>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</si>
  <si>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</si>
  <si>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</si>
  <si>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</si>
  <si>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</si>
  <si>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</si>
  <si>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</si>
  <si>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</si>
  <si>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</si>
  <si>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</si>
  <si>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</si>
  <si>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</si>
  <si>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</si>
  <si>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</si>
  <si>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</si>
  <si>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</si>
  <si>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</si>
  <si>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</si>
  <si>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</si>
  <si>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</si>
  <si>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</si>
  <si>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</si>
  <si>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</si>
  <si>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</si>
  <si>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</si>
  <si>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</si>
  <si>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</si>
  <si>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</si>
  <si>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</si>
  <si>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</si>
  <si>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</si>
  <si>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</si>
  <si>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</si>
  <si>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</si>
  <si>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</si>
  <si>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</si>
  <si>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</si>
  <si>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</si>
  <si>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</si>
  <si>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</si>
  <si>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</si>
  <si>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</si>
  <si>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</si>
  <si>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</si>
  <si>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</si>
  <si>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</si>
  <si>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NZXT KRAKEN Z73 RGB (Matte Black)</t>
    <phoneticPr fontId="1" type="noConversion"/>
  </si>
  <si>
    <t>AMD 라이젠7-4세대 5800X (버미어) (멀티팩)</t>
    <phoneticPr fontId="1" type="noConversion"/>
  </si>
  <si>
    <t>ASUS TUF Gaming B550-PLUS STCOM</t>
    <phoneticPr fontId="1" type="noConversion"/>
  </si>
  <si>
    <t>OLOy DDR4-3600 CL18 BLADE RGB Black 패키지 (32GB(16Gx2))</t>
    <phoneticPr fontId="1" type="noConversion"/>
  </si>
  <si>
    <t>MSI 지포스 RTX 3070Ti 슈프림 X D6X 8GB</t>
    <phoneticPr fontId="1" type="noConversion"/>
  </si>
  <si>
    <t>삼성전자 PM9A1 M.2 NVMe 병행수입 (1TB)</t>
    <phoneticPr fontId="1" type="noConversion"/>
  </si>
  <si>
    <t>Western Digital WD BLUE (2TB)</t>
    <phoneticPr fontId="1" type="noConversion"/>
  </si>
  <si>
    <t>아이구주 HATCH 8 인피니티 메쉬 강화유리 (블랙)</t>
    <phoneticPr fontId="1" type="noConversion"/>
  </si>
  <si>
    <t>마이크로닉스 Classic II 850W 80PLUS GOLD 230V EU 풀모듈러</t>
    <phoneticPr fontId="1" type="noConversion"/>
  </si>
  <si>
    <t>앱코 HACKER K660 축교환 완전방수 게이밍 카일 광축 블랙 (클릭)</t>
    <phoneticPr fontId="1" type="noConversion"/>
  </si>
  <si>
    <t>로지텍 G703 LIGHTSPEED WIRELESS (정품)</t>
    <phoneticPr fontId="1" type="noConversion"/>
  </si>
  <si>
    <t>BenQ 모비우스 EX2710S</t>
    <phoneticPr fontId="1" type="noConversion"/>
  </si>
  <si>
    <t>카멜마운트 BMA-2D 듀얼모니터암</t>
    <phoneticPr fontId="1" type="noConversion"/>
  </si>
  <si>
    <t>Britz 브리츠인터내셔널 BZ-SL10</t>
    <phoneticPr fontId="1" type="noConversion"/>
  </si>
  <si>
    <t>COX CH60 리얼 7.1채널 진동 RGB LED</t>
    <phoneticPr fontId="1" type="noConversion"/>
  </si>
  <si>
    <t>키보드</t>
    <phoneticPr fontId="1" type="noConversion"/>
  </si>
  <si>
    <t>마우스</t>
    <phoneticPr fontId="1" type="noConversion"/>
  </si>
  <si>
    <t>모니터</t>
    <phoneticPr fontId="1" type="noConversion"/>
  </si>
  <si>
    <t>모니터암</t>
    <phoneticPr fontId="1" type="noConversion"/>
  </si>
  <si>
    <t>사운드바</t>
    <phoneticPr fontId="1" type="noConversion"/>
  </si>
  <si>
    <t>헤드셋</t>
    <phoneticPr fontId="1" type="noConversion"/>
  </si>
  <si>
    <t>서비스</t>
    <phoneticPr fontId="1" type="noConversion"/>
  </si>
  <si>
    <t>5mm 고급 게이밍 장패드 + 로지텍 헤드셋거치대</t>
    <phoneticPr fontId="1" type="noConversion"/>
  </si>
  <si>
    <t>카드+현금</t>
  </si>
  <si>
    <t>김준철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</si>
</sst>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88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1037864572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44483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53</v>
      </c>
      <c r="F6" s="6">
        <v>509000</v>
      </c>
      <c r="G6" s="3">
        <v>1</v>
      </c>
      <c r="H6" s="6">
        <f>F6*G6</f>
        <v>509000</v>
      </c>
      <c r="I6" s="2"/>
    </row>
    <row r="7" spans="1:9" ht="24" customHeight="1">
      <c r="A7" s="36"/>
      <c r="B7" s="37"/>
      <c r="C7" s="61" t="s">
        <v>64</v>
      </c>
      <c r="D7" s="62"/>
      <c r="E7" s="26" t="s">
        <v>54</v>
      </c>
      <c r="F7" s="6">
        <v>427000</v>
      </c>
      <c r="G7" s="3">
        <v>1</v>
      </c>
      <c r="H7" s="6">
        <f t="shared" ref="H7:H19" si="0">F7*G7</f>
        <v>427000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55</v>
      </c>
      <c r="F8" s="6">
        <v>205000</v>
      </c>
      <c r="G8" s="3">
        <v>1</v>
      </c>
      <c r="H8" s="6">
        <f t="shared" si="0"/>
        <v>205000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56</v>
      </c>
      <c r="F9" s="6">
        <v>236000</v>
      </c>
      <c r="G9" s="3">
        <v>1</v>
      </c>
      <c r="H9" s="6">
        <f t="shared" si="0"/>
        <v>236000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57</v>
      </c>
      <c r="F10" s="6">
        <v>1750000</v>
      </c>
      <c r="G10" s="3">
        <v>1</v>
      </c>
      <c r="H10" s="6">
        <f t="shared" si="0"/>
        <v>1750000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58</v>
      </c>
      <c r="F11" s="6">
        <v>186000</v>
      </c>
      <c r="G11" s="3">
        <v>1</v>
      </c>
      <c r="H11" s="6">
        <f t="shared" si="0"/>
        <v>186000</v>
      </c>
      <c r="I11" s="2"/>
    </row>
    <row r="12" spans="1:9" ht="24" customHeight="1">
      <c r="A12" s="36"/>
      <c r="B12" s="37"/>
      <c r="C12" s="61" t="s">
        <v>70</v>
      </c>
      <c r="D12" s="62"/>
      <c r="E12" s="3" t="s">
        <v>59</v>
      </c>
      <c r="F12" s="6">
        <v>64000</v>
      </c>
      <c r="G12" s="3">
        <v>1</v>
      </c>
      <c r="H12" s="6">
        <f t="shared" si="0"/>
        <v>64000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61</v>
      </c>
      <c r="F14" s="6">
        <v>61000</v>
      </c>
      <c r="G14" s="3">
        <v>1</v>
      </c>
      <c r="H14" s="6">
        <f t="shared" si="0"/>
        <v>61000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62</v>
      </c>
      <c r="F15" s="6">
        <v>144000</v>
      </c>
      <c r="G15" s="3">
        <v>1</v>
      </c>
      <c r="H15" s="6">
        <f t="shared" si="0"/>
        <v>144000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36"/>
      <c r="B18" s="37"/>
      <c r="C18" s="59" t="s">
        <v>42</v>
      </c>
      <c r="D18" s="60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3662000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3662000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79</v>
      </c>
      <c r="F24" s="6">
        <v>49000</v>
      </c>
      <c r="G24" s="3">
        <v>1</v>
      </c>
      <c r="H24" s="6">
        <f>F24*G24</f>
        <v>49000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65" t="s">
        <v>74</v>
      </c>
      <c r="D25" s="56"/>
      <c r="E25" s="33" t="s">
        <v>80</v>
      </c>
      <c r="F25" s="6">
        <v>122000</v>
      </c>
      <c r="G25" s="3">
        <v>1</v>
      </c>
      <c r="H25" s="6">
        <f t="shared" ref="H25:H32" si="1">F25*G25</f>
        <v>122000</v>
      </c>
      <c r="I25" s="2"/>
    </row>
    <row r="26" spans="1:9" ht="21.95" customHeight="1">
      <c r="A26" s="79"/>
      <c r="B26" s="80"/>
      <c r="C26" s="65" t="s">
        <v>75</v>
      </c>
      <c r="D26" s="56"/>
      <c r="E26" s="5" t="s">
        <v>81</v>
      </c>
      <c r="F26" s="6">
        <v>395000</v>
      </c>
      <c r="G26" s="3">
        <v>2</v>
      </c>
      <c r="H26" s="6">
        <f t="shared" si="1"/>
        <v>790000</v>
      </c>
      <c r="I26" s="2"/>
    </row>
    <row r="27" spans="1:9" ht="21.95" customHeight="1">
      <c r="A27" s="79"/>
      <c r="B27" s="80"/>
      <c r="C27" s="67" t="s">
        <v>76</v>
      </c>
      <c r="D27" s="66"/>
      <c r="E27" s="5" t="s">
        <v>82</v>
      </c>
      <c r="F27" s="6">
        <v>73000</v>
      </c>
      <c r="G27" s="3">
        <v>1</v>
      </c>
      <c r="H27" s="6">
        <f t="shared" si="1"/>
        <v>73000</v>
      </c>
      <c r="I27" s="2"/>
    </row>
    <row r="28" spans="1:9" ht="21.95" customHeight="1">
      <c r="A28" s="79"/>
      <c r="B28" s="80"/>
      <c r="C28" s="65" t="s">
        <v>77</v>
      </c>
      <c r="D28" s="66"/>
      <c r="E28" s="5" t="s">
        <v>83</v>
      </c>
      <c r="F28" s="6">
        <v>31000</v>
      </c>
      <c r="G28" s="3">
        <v>1</v>
      </c>
      <c r="H28" s="6">
        <f t="shared" si="1"/>
        <v>31000</v>
      </c>
      <c r="I28" s="2"/>
    </row>
    <row r="29" spans="1:9" ht="21.95" customHeight="1">
      <c r="A29" s="79"/>
      <c r="B29" s="80"/>
      <c r="C29" s="67" t="s">
        <v>78</v>
      </c>
      <c r="D29" s="66"/>
      <c r="E29" s="5" t="s">
        <v>84</v>
      </c>
      <c r="F29" s="6">
        <v>63000</v>
      </c>
      <c r="G29" s="3">
        <v>1</v>
      </c>
      <c r="H29" s="6">
        <f t="shared" si="1"/>
        <v>63000</v>
      </c>
      <c r="I29" s="2"/>
    </row>
    <row r="30" spans="1:9" ht="21.95" customHeight="1">
      <c r="A30" s="79"/>
      <c r="B30" s="80"/>
      <c r="C30" s="67" t="s">
        <v>86</v>
      </c>
      <c r="D30" s="66"/>
      <c r="E30" s="5" t="s">
        <v>85</v>
      </c>
      <c r="F30" s="6">
        <v>0</v>
      </c>
      <c r="G30" s="3">
        <v>1</v>
      </c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카드 (VAT및 수수료)+현금</v>
      </c>
      <c r="D33" s="92"/>
      <c r="E33" s="69">
        <f>SUM(H24:H32)</f>
        <v>1128000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>
        <v>2000000</v>
      </c>
      <c r="D35" s="90"/>
      <c r="E35" s="8" t="s">
        <v>4</v>
      </c>
      <c r="F35" s="119">
        <f>SUM(E21,E33)</f>
        <v>4790000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>
        <f>IF(F37="현금(이체X)",Sheet2!C1,IF(F37="카드",Sheet2!C1,IF(F37="이체 및 현금영수증",Sheet2!C1,IF(F37="카드+현금",ROUND(Sheet2!B5,-4),IF(F37="이체 및 세금계산서",Sheet2!C1)))))</f>
        <v>3150000</v>
      </c>
      <c r="D36" s="88"/>
      <c r="E36" s="8" t="s">
        <v>9</v>
      </c>
      <c r="F36" s="117">
        <f>F35*1.1-F35</f>
        <v>479000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87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5150000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왼쪽참고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2790000</v>
      </c>
    </row>
    <row r="5" spans="1:6">
      <c r="A5" t="s">
        <v>29</v>
      </c>
      <c r="B5">
        <f>B4*1.13</f>
        <v>3152699.9999999995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2021-10-14T03:35:27Z</dcterms:modified>
</cp:coreProperties>
</file>