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alcomData\전체 견적서 보관함\2020년 견적서\"/>
    </mc:Choice>
  </mc:AlternateContent>
  <xr:revisionPtr revIDLastSave="0" documentId="13_ncr:1_{8C780A44-AD6F-48D9-944F-F2A0222EBAE3}" xr6:coauthVersionLast="46" xr6:coauthVersionMax="46" xr10:uidLastSave="{00000000-0000-0000-0000-000000000000}"/>
  <bookViews>
    <workbookView xWindow="6825" yWindow="1380" windowWidth="15930" windowHeight="1318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<sst xmlns="http://schemas.openxmlformats.org/spreadsheetml/2006/main" count="85" uniqueCount="77">
  <si>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</si>
  <si>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</si>
  <si>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</si>
  <si>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</si>
  <si>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</si>
  <si>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</si>
  <si>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</si>
  <si>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</si>
  <si>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</si>
  <si>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</si>
  <si>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</si>
  <si>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</si>
  <si>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</si>
  <si>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</si>
  <si>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</si>
  <si>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</si>
  <si>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</si>
  <si>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</si>
  <si>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</si>
  <si>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</si>
  <si>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</si>
  <si>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</si>
  <si>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</si>
  <si>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</si>
  <si>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</si>
  <si>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</si>
  <si>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</si>
  <si>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</si>
  <si>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</si>
  <si>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</si>
  <si>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</si>
  <si>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</si>
  <si>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</si>
  <si>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</si>
  <si>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</si>
  <si>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</si>
  <si>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</si>
  <si>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</si>
  <si>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</si>
  <si>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</si>
  <si>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</si>
  <si>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</si>
  <si>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</si>
  <si>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</si>
  <si>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</si>
  <si>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</si>
  <si>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</si>
  <si>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</si>
  <si>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</si>
  <si>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</si>
  <si>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</si>
  <si>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</si>
  <si>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</si>
  <si>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</si>
  <si>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</si>
  <si>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</si>
  <si>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</si>
  <si>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</si>
  <si>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</si>
  <si>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</si>
  <si>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</si>
  <si>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</si>
  <si>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인텔 코어i7-11세대 11700F (로켓레이크S) (정품)</t>
    <phoneticPr fontId="1" type="noConversion"/>
  </si>
  <si>
    <t>darkFlash Twister DX-360 ARGB (블랙)</t>
    <phoneticPr fontId="1" type="noConversion"/>
  </si>
  <si>
    <t>MSI MAG B560M 박격포 WIFI</t>
    <phoneticPr fontId="1" type="noConversion"/>
  </si>
  <si>
    <t>삼성전자 DDR4-3200 (16GB)</t>
    <phoneticPr fontId="1" type="noConversion"/>
  </si>
  <si>
    <t>MSI 지포스 RTX 3080 슈프림 X D6X 10GB 트라이프로져2S</t>
    <phoneticPr fontId="1" type="noConversion"/>
  </si>
  <si>
    <t>삼성전자 980 PRO M.2 NVMe (1TB)</t>
    <phoneticPr fontId="1" type="noConversion"/>
  </si>
  <si>
    <t>Western Digital WD BLUE 5400/64M (WD40EZRZ, 4TB)</t>
    <phoneticPr fontId="1" type="noConversion"/>
  </si>
  <si>
    <t>darkFlash DLX21 RGB MESH 강화유리 (블랙)</t>
    <phoneticPr fontId="1" type="noConversion"/>
  </si>
  <si>
    <t>darkFlash VB-X 라이저 케이블 지지대 KIT (블랙)</t>
    <phoneticPr fontId="1" type="noConversion"/>
  </si>
  <si>
    <t>마이크로닉스 Classic II 1050W 80PLUS GOLD 230V EU 풀모듈러</t>
    <phoneticPr fontId="1" type="noConversion"/>
  </si>
  <si>
    <t>LG전자 울트라 슬림 외장ODD GP62NB60</t>
    <phoneticPr fontId="1" type="noConversion"/>
  </si>
  <si>
    <t>Microsoft Windows 10 Home(처음사용자용 한글)</t>
  </si>
  <si>
    <t>VGA지지대</t>
    <phoneticPr fontId="1" type="noConversion"/>
  </si>
  <si>
    <t>조립(수냉 및 셋팅비)</t>
  </si>
  <si>
    <t>김주영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</si>
</sst>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topLeftCell="A7" zoomScaleNormal="100" zoomScaleSheetLayoutView="100" zoomScalePageLayoutView="40" workbookViewId="0">
      <selection activeCell="F15" sqref="F15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43</v>
      </c>
      <c r="B1" s="23" t="s">
        <v>76</v>
      </c>
      <c r="C1" s="109" t="s">
        <v>45</v>
      </c>
      <c r="D1" s="110"/>
      <c r="E1" s="44"/>
      <c r="F1" s="45"/>
      <c r="G1" s="45"/>
      <c r="H1" s="46"/>
    </row>
    <row r="2" spans="1:9" ht="22.5" customHeight="1">
      <c r="A2" s="15" t="s">
        <v>31</v>
      </c>
      <c r="B2" s="22">
        <v>1031215041</v>
      </c>
      <c r="C2" s="111"/>
      <c r="D2" s="112"/>
      <c r="E2" s="47"/>
      <c r="F2" s="48"/>
      <c r="G2" s="48"/>
      <c r="H2" s="49"/>
    </row>
    <row r="3" spans="1:9" ht="22.5" customHeight="1">
      <c r="A3" s="15" t="s">
        <v>32</v>
      </c>
      <c r="B3" s="17">
        <f ca="1">TODAY()</f>
        <v>44358</v>
      </c>
      <c r="C3" s="16" t="s">
        <v>33</v>
      </c>
      <c r="D3" s="21"/>
      <c r="E3" s="47"/>
      <c r="F3" s="48"/>
      <c r="G3" s="48"/>
      <c r="H3" s="49"/>
    </row>
    <row r="4" spans="1:9" ht="22.5" customHeight="1">
      <c r="A4" s="14" t="s">
        <v>30</v>
      </c>
      <c r="B4" s="113"/>
      <c r="C4" s="113"/>
      <c r="D4" s="114"/>
      <c r="E4" s="50"/>
      <c r="F4" s="51"/>
      <c r="G4" s="51"/>
      <c r="H4" s="52"/>
    </row>
    <row r="5" spans="1:9">
      <c r="A5" s="56" t="s">
        <v>0</v>
      </c>
      <c r="B5" s="57"/>
      <c r="C5" s="56" t="s">
        <v>5</v>
      </c>
      <c r="D5" s="57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9" t="s">
        <v>46</v>
      </c>
      <c r="B6" s="100"/>
      <c r="C6" s="58" t="s">
        <v>62</v>
      </c>
      <c r="D6" s="59"/>
      <c r="E6" s="3" t="s">
        <v>51</v>
      </c>
      <c r="F6" s="6">
        <v>435000</v>
      </c>
      <c r="G6" s="3">
        <v>1</v>
      </c>
      <c r="H6" s="6">
        <f>F6*G6</f>
        <v>435000</v>
      </c>
      <c r="I6" s="2"/>
    </row>
    <row r="7" spans="1:9" ht="24" customHeight="1">
      <c r="A7" s="101"/>
      <c r="B7" s="102"/>
      <c r="C7" s="58" t="s">
        <v>63</v>
      </c>
      <c r="D7" s="59"/>
      <c r="E7" s="26" t="s">
        <v>52</v>
      </c>
      <c r="F7" s="6">
        <v>90000</v>
      </c>
      <c r="G7" s="3">
        <v>1</v>
      </c>
      <c r="H7" s="6">
        <f t="shared" ref="H7:H19" si="0">F7*G7</f>
        <v>90000</v>
      </c>
      <c r="I7" s="2"/>
    </row>
    <row r="8" spans="1:9" ht="24" customHeight="1">
      <c r="A8" s="101"/>
      <c r="B8" s="102"/>
      <c r="C8" s="60" t="s">
        <v>64</v>
      </c>
      <c r="D8" s="61"/>
      <c r="E8" s="3" t="s">
        <v>53</v>
      </c>
      <c r="F8" s="6">
        <v>200000</v>
      </c>
      <c r="G8" s="3">
        <v>1</v>
      </c>
      <c r="H8" s="6">
        <f t="shared" si="0"/>
        <v>200000</v>
      </c>
      <c r="I8" s="2"/>
    </row>
    <row r="9" spans="1:9" ht="24" customHeight="1">
      <c r="A9" s="101"/>
      <c r="B9" s="102"/>
      <c r="C9" s="58" t="s">
        <v>65</v>
      </c>
      <c r="D9" s="59"/>
      <c r="E9" s="3" t="s">
        <v>54</v>
      </c>
      <c r="F9" s="6">
        <v>95000</v>
      </c>
      <c r="G9" s="3">
        <v>2</v>
      </c>
      <c r="H9" s="6">
        <f t="shared" si="0"/>
        <v>190000</v>
      </c>
      <c r="I9" s="2"/>
    </row>
    <row r="10" spans="1:9" ht="24" customHeight="1">
      <c r="A10" s="101"/>
      <c r="B10" s="102"/>
      <c r="C10" s="58" t="s">
        <v>66</v>
      </c>
      <c r="D10" s="59"/>
      <c r="E10" s="3" t="s">
        <v>55</v>
      </c>
      <c r="F10" s="6">
        <v>1900000</v>
      </c>
      <c r="G10" s="3">
        <v>1</v>
      </c>
      <c r="H10" s="6">
        <f t="shared" si="0"/>
        <v>1900000</v>
      </c>
      <c r="I10" s="2"/>
    </row>
    <row r="11" spans="1:9" ht="24" customHeight="1">
      <c r="A11" s="101"/>
      <c r="B11" s="102"/>
      <c r="C11" s="122" t="s">
        <v>67</v>
      </c>
      <c r="D11" s="123"/>
      <c r="E11" s="3" t="s">
        <v>56</v>
      </c>
      <c r="F11" s="6">
        <v>300000</v>
      </c>
      <c r="G11" s="3">
        <v>1</v>
      </c>
      <c r="H11" s="6">
        <f t="shared" si="0"/>
        <v>300000</v>
      </c>
      <c r="I11" s="2"/>
    </row>
    <row r="12" spans="1:9" ht="24" customHeight="1">
      <c r="A12" s="101"/>
      <c r="B12" s="102"/>
      <c r="C12" s="58" t="s">
        <v>68</v>
      </c>
      <c r="D12" s="59"/>
      <c r="E12" s="3" t="s">
        <v>57</v>
      </c>
      <c r="F12" s="6">
        <v>120000</v>
      </c>
      <c r="G12" s="3">
        <v>1</v>
      </c>
      <c r="H12" s="6">
        <f t="shared" si="0"/>
        <v>120000</v>
      </c>
      <c r="I12" s="2"/>
    </row>
    <row r="13" spans="1:9" ht="24" customHeight="1">
      <c r="A13" s="101"/>
      <c r="B13" s="102"/>
      <c r="C13" s="94" t="s">
        <v>72</v>
      </c>
      <c r="D13" s="95"/>
      <c r="E13" s="3" t="s">
        <v>58</v>
      </c>
      <c r="F13" s="6">
        <v>45000</v>
      </c>
      <c r="G13" s="3">
        <v>1</v>
      </c>
      <c r="H13" s="6">
        <f t="shared" si="0"/>
        <v>45000</v>
      </c>
      <c r="I13" s="2"/>
    </row>
    <row r="14" spans="1:9" ht="24" customHeight="1">
      <c r="A14" s="101"/>
      <c r="B14" s="102"/>
      <c r="C14" s="94" t="s">
        <v>69</v>
      </c>
      <c r="D14" s="95"/>
      <c r="E14" s="3" t="s">
        <v>59</v>
      </c>
      <c r="F14" s="6">
        <v>90000</v>
      </c>
      <c r="G14" s="3">
        <v>1</v>
      </c>
      <c r="H14" s="6">
        <f t="shared" si="0"/>
        <v>90000</v>
      </c>
      <c r="I14" s="2"/>
    </row>
    <row r="15" spans="1:9" ht="24" customHeight="1">
      <c r="A15" s="101"/>
      <c r="B15" s="102"/>
      <c r="C15" s="94" t="s">
        <v>71</v>
      </c>
      <c r="D15" s="95"/>
      <c r="E15" s="3" t="s">
        <v>60</v>
      </c>
      <c r="F15" s="6">
        <v>190000</v>
      </c>
      <c r="G15" s="3">
        <v>1</v>
      </c>
      <c r="H15" s="6">
        <f t="shared" si="0"/>
        <v>190000</v>
      </c>
      <c r="I15" s="2"/>
    </row>
    <row r="16" spans="1:9" ht="0.95" customHeight="1">
      <c r="A16" s="101"/>
      <c r="B16" s="102"/>
      <c r="C16" s="118" t="s">
        <v>44</v>
      </c>
      <c r="D16" s="119"/>
      <c r="E16" s="3" t="s">
        <v>61</v>
      </c>
      <c r="F16" s="6"/>
      <c r="G16" s="3"/>
      <c r="H16" s="6">
        <f t="shared" si="0"/>
        <v>0</v>
      </c>
      <c r="I16" s="2"/>
    </row>
    <row r="17" spans="1:9">
      <c r="A17" s="101"/>
      <c r="B17" s="102"/>
      <c r="C17" s="20"/>
      <c r="D17" s="19" t="s">
        <v>75</v>
      </c>
      <c r="E17" s="4" t="s">
        <v>49</v>
      </c>
      <c r="F17" s="7">
        <v>80000</v>
      </c>
      <c r="G17" s="4">
        <v>1</v>
      </c>
      <c r="H17" s="6">
        <f t="shared" si="0"/>
        <v>80000</v>
      </c>
      <c r="I17" s="2"/>
    </row>
    <row r="18" spans="1:9">
      <c r="A18" s="101"/>
      <c r="B18" s="102"/>
      <c r="C18" s="120" t="s">
        <v>73</v>
      </c>
      <c r="D18" s="121"/>
      <c r="E18" s="4" t="s">
        <v>50</v>
      </c>
      <c r="F18" s="7">
        <v>165000</v>
      </c>
      <c r="G18" s="4">
        <v>1</v>
      </c>
      <c r="H18" s="6">
        <f t="shared" si="0"/>
        <v>165000</v>
      </c>
      <c r="I18" s="2"/>
    </row>
    <row r="19" spans="1:9">
      <c r="A19" s="101"/>
      <c r="B19" s="102"/>
      <c r="C19" s="116" t="s">
        <v>70</v>
      </c>
      <c r="D19" s="117"/>
      <c r="E19" s="4" t="s">
        <v>74</v>
      </c>
      <c r="F19" s="7">
        <v>45000</v>
      </c>
      <c r="G19" s="4">
        <v>1</v>
      </c>
      <c r="H19" s="6">
        <f t="shared" si="0"/>
        <v>45000</v>
      </c>
      <c r="I19" s="2"/>
    </row>
    <row r="20" spans="1:9" ht="12.75" customHeight="1">
      <c r="A20" s="103" t="s">
        <v>47</v>
      </c>
      <c r="B20" s="104"/>
      <c r="C20" s="115" t="s">
        <v>6</v>
      </c>
      <c r="D20" s="115"/>
      <c r="E20" s="69">
        <f>SUM(H6:H19)</f>
        <v>3850000</v>
      </c>
      <c r="F20" s="69"/>
      <c r="G20" s="29">
        <v>1</v>
      </c>
      <c r="H20" s="55" t="s">
        <v>8</v>
      </c>
      <c r="I20" s="2"/>
    </row>
    <row r="21" spans="1:9" ht="12.75" customHeight="1">
      <c r="A21" s="105"/>
      <c r="B21" s="106"/>
      <c r="C21" s="115"/>
      <c r="D21" s="115"/>
      <c r="E21" s="69">
        <f>E20*G20</f>
        <v>3850000</v>
      </c>
      <c r="F21" s="69"/>
      <c r="G21" s="69"/>
      <c r="H21" s="55"/>
      <c r="I21" s="2"/>
    </row>
    <row r="22" spans="1:9" ht="12.75" customHeight="1">
      <c r="A22" s="105"/>
      <c r="B22" s="106"/>
      <c r="C22" s="115"/>
      <c r="D22" s="115"/>
      <c r="E22" s="69"/>
      <c r="F22" s="69"/>
      <c r="G22" s="69"/>
      <c r="H22" s="55"/>
      <c r="I22" s="2"/>
    </row>
    <row r="23" spans="1:9" ht="17.25" customHeight="1">
      <c r="A23" s="105"/>
      <c r="B23" s="106"/>
      <c r="C23" s="92" t="s">
        <v>11</v>
      </c>
      <c r="D23" s="93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107"/>
      <c r="B24" s="108"/>
      <c r="C24" s="94"/>
      <c r="D24" s="95"/>
      <c r="E24" s="5"/>
      <c r="F24" s="6"/>
      <c r="G24" s="3"/>
      <c r="H24" s="6">
        <f>F24*G24</f>
        <v>0</v>
      </c>
      <c r="I24" s="2"/>
    </row>
    <row r="25" spans="1:9" ht="21.95" customHeight="1">
      <c r="A25" s="78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9"/>
      <c r="C25" s="96"/>
      <c r="D25" s="95"/>
      <c r="E25" s="33"/>
      <c r="F25" s="6"/>
      <c r="G25" s="3"/>
      <c r="H25" s="6">
        <f t="shared" ref="H25:H32" si="1">F25*G25</f>
        <v>0</v>
      </c>
      <c r="I25" s="2"/>
    </row>
    <row r="26" spans="1:9" ht="21.95" customHeight="1">
      <c r="A26" s="80"/>
      <c r="B26" s="81"/>
      <c r="C26" s="96"/>
      <c r="D26" s="95"/>
      <c r="E26" s="5"/>
      <c r="F26" s="6"/>
      <c r="G26" s="3"/>
      <c r="H26" s="6">
        <f t="shared" si="1"/>
        <v>0</v>
      </c>
      <c r="I26" s="2"/>
    </row>
    <row r="27" spans="1:9" ht="21.95" customHeight="1">
      <c r="A27" s="80"/>
      <c r="B27" s="81"/>
      <c r="C27" s="97"/>
      <c r="D27" s="98"/>
      <c r="E27" s="5"/>
      <c r="F27" s="6"/>
      <c r="G27" s="3"/>
      <c r="H27" s="6">
        <f t="shared" si="1"/>
        <v>0</v>
      </c>
      <c r="I27" s="2"/>
    </row>
    <row r="28" spans="1:9" ht="21.95" customHeight="1">
      <c r="A28" s="80"/>
      <c r="B28" s="81"/>
      <c r="C28" s="97"/>
      <c r="D28" s="98"/>
      <c r="E28" s="5"/>
      <c r="F28" s="6"/>
      <c r="G28" s="3"/>
      <c r="H28" s="6">
        <f t="shared" si="1"/>
        <v>0</v>
      </c>
      <c r="I28" s="2"/>
    </row>
    <row r="29" spans="1:9" ht="21.95" customHeight="1">
      <c r="A29" s="80"/>
      <c r="B29" s="81"/>
      <c r="C29" s="97"/>
      <c r="D29" s="98"/>
      <c r="E29" s="5"/>
      <c r="F29" s="6"/>
      <c r="G29" s="3"/>
      <c r="H29" s="6">
        <f t="shared" si="1"/>
        <v>0</v>
      </c>
      <c r="I29" s="2"/>
    </row>
    <row r="30" spans="1:9" ht="21.95" customHeight="1">
      <c r="A30" s="80"/>
      <c r="B30" s="81"/>
      <c r="C30" s="97"/>
      <c r="D30" s="9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0"/>
      <c r="B31" s="81"/>
      <c r="C31" s="97"/>
      <c r="D31" s="98"/>
      <c r="E31" s="5"/>
      <c r="F31" s="6"/>
      <c r="G31" s="3"/>
      <c r="H31" s="6">
        <f t="shared" si="1"/>
        <v>0</v>
      </c>
      <c r="I31" s="2"/>
    </row>
    <row r="32" spans="1:9" hidden="1">
      <c r="A32" s="82"/>
      <c r="B32" s="83"/>
      <c r="C32" s="97"/>
      <c r="D32" s="98"/>
      <c r="E32" s="5"/>
      <c r="F32" s="6"/>
      <c r="G32" s="3"/>
      <c r="H32" s="6">
        <f t="shared" si="1"/>
        <v>0</v>
      </c>
      <c r="I32" s="2"/>
    </row>
    <row r="33" spans="1:9" ht="13.5" customHeight="1">
      <c r="A33" s="34" t="s">
        <v>19</v>
      </c>
      <c r="B33" s="35"/>
      <c r="C33" s="88" t="str">
        <f>IF(F37="현금(이체X)",Sheet2!C1,IF(F37="카드",Sheet2!C1,IF(F37="이체 및 현금영수증",Sheet2!C1,IF(F37="카드+현금",Sheet2!C2,IF(F37="이체 및 세금계산서",Sheet2!C1)))))</f>
        <v>선택사항</v>
      </c>
      <c r="D33" s="89"/>
      <c r="E33" s="70">
        <f>SUM(H24:H32)</f>
        <v>0</v>
      </c>
      <c r="F33" s="71"/>
      <c r="G33" s="71"/>
      <c r="H33" s="53" t="s">
        <v>8</v>
      </c>
      <c r="I33" s="2"/>
    </row>
    <row r="34" spans="1:9" ht="14.25" customHeight="1">
      <c r="A34" s="36"/>
      <c r="B34" s="37"/>
      <c r="C34" s="90"/>
      <c r="D34" s="91"/>
      <c r="E34" s="72"/>
      <c r="F34" s="73"/>
      <c r="G34" s="73"/>
      <c r="H34" s="54"/>
      <c r="I34" s="2"/>
    </row>
    <row r="35" spans="1:9" ht="16.5" customHeight="1">
      <c r="A35" s="76" t="s">
        <v>22</v>
      </c>
      <c r="B35" s="77"/>
      <c r="C35" s="86"/>
      <c r="D35" s="87"/>
      <c r="E35" s="8" t="s">
        <v>4</v>
      </c>
      <c r="F35" s="64">
        <f>SUM(E21,E33)</f>
        <v>3850000</v>
      </c>
      <c r="G35" s="64"/>
      <c r="H35" s="9" t="s">
        <v>8</v>
      </c>
      <c r="I35" s="2"/>
    </row>
    <row r="36" spans="1:9" ht="16.5" customHeight="1">
      <c r="A36" s="76" t="s">
        <v>21</v>
      </c>
      <c r="B36" s="77"/>
      <c r="C36" s="84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5"/>
      <c r="E36" s="8" t="s">
        <v>9</v>
      </c>
      <c r="F36" s="62">
        <f>F35*1.1-F35</f>
        <v>385000</v>
      </c>
      <c r="G36" s="63"/>
      <c r="H36" s="10"/>
      <c r="I36" s="2"/>
    </row>
    <row r="37" spans="1:9" ht="17.25" customHeight="1">
      <c r="A37" s="76" t="s">
        <v>17</v>
      </c>
      <c r="B37" s="77"/>
      <c r="C37" s="38"/>
      <c r="D37" s="39"/>
      <c r="E37" s="8" t="s">
        <v>16</v>
      </c>
      <c r="F37" s="74" t="s">
        <v>48</v>
      </c>
      <c r="G37" s="75"/>
      <c r="H37" s="32"/>
      <c r="I37" s="2"/>
    </row>
    <row r="38" spans="1:9" ht="19.5" customHeight="1">
      <c r="A38" s="34" t="s">
        <v>18</v>
      </c>
      <c r="B38" s="35"/>
      <c r="C38" s="40">
        <f>SUM(C35:C36)-C37</f>
        <v>0</v>
      </c>
      <c r="D38" s="41"/>
      <c r="E38" s="25" t="s">
        <v>17</v>
      </c>
      <c r="F38" s="66"/>
      <c r="G38" s="67"/>
      <c r="H38" s="68"/>
      <c r="I38" s="2"/>
    </row>
    <row r="39" spans="1:9" ht="20.25" customHeight="1">
      <c r="A39" s="36"/>
      <c r="B39" s="37"/>
      <c r="C39" s="42"/>
      <c r="D39" s="43"/>
      <c r="E39" s="30" t="s">
        <v>10</v>
      </c>
      <c r="F39" s="65">
        <f>IF(F37="현금(이체X)",F35,IF(F37="카드",ROUND(Sheet2!B5,-4),IF(F37="이체 및 현금영수증",F35+F35*10%,IF(F37="이체 및 세금계산서",F35+F35*10%,IF(F37="이체 및 세금계산서",F35+F35*10%,)))))-F38</f>
        <v>4235000</v>
      </c>
      <c r="G39" s="65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28:D28"/>
    <mergeCell ref="C29:D29"/>
    <mergeCell ref="C30:D30"/>
    <mergeCell ref="C31:D31"/>
    <mergeCell ref="C32:D32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42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3850000</v>
      </c>
    </row>
    <row r="5" spans="1:6">
      <c r="A5" t="s">
        <v>29</v>
      </c>
      <c r="B5">
        <f>B4*1.13</f>
        <v>4350500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36</v>
      </c>
      <c r="B8" s="11">
        <v>70000</v>
      </c>
    </row>
    <row r="9" spans="1:6">
      <c r="A9" t="s">
        <v>34</v>
      </c>
      <c r="B9" s="11">
        <v>80000</v>
      </c>
    </row>
    <row r="10" spans="1:6">
      <c r="A10" t="s">
        <v>35</v>
      </c>
      <c r="B10" s="11">
        <v>100000</v>
      </c>
    </row>
    <row r="11" spans="1:6">
      <c r="A11" t="s">
        <v>38</v>
      </c>
      <c r="B11" s="11">
        <v>151200</v>
      </c>
    </row>
    <row r="12" spans="1:6">
      <c r="A12" t="s">
        <v>37</v>
      </c>
      <c r="B12" s="11">
        <v>188000</v>
      </c>
    </row>
    <row r="13" spans="1:6">
      <c r="A13" t="s">
        <v>39</v>
      </c>
      <c r="B13" s="11">
        <v>194290</v>
      </c>
    </row>
    <row r="14" spans="1:6">
      <c r="A14" t="s">
        <v>40</v>
      </c>
      <c r="B14" s="11">
        <v>359000</v>
      </c>
    </row>
    <row r="15" spans="1:6">
      <c r="A15" t="s">
        <v>41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</cp:lastModifiedBy>
  <cp:lastPrinted>2021-02-10T04:32:47Z</cp:lastPrinted>
  <dcterms:created xsi:type="dcterms:W3CDTF">2019-03-28T03:58:09Z</dcterms:created>
  <dcterms:modified xsi:type="dcterms:W3CDTF">2021-06-11T06:56:07Z</dcterms:modified>
</cp:coreProperties>
</file>