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D02AA7A1-1020-478B-8CDC-EFA7182D72BE}" xr6:coauthVersionLast="46" xr6:coauthVersionMax="46" xr10:uidLastSave="{00000000-0000-0000-0000-000000000000}"/>
  <bookViews>
    <workbookView xWindow="-28920" yWindow="-120" windowWidth="29040" windowHeight="1572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<sst xmlns="http://schemas.openxmlformats.org/spreadsheetml/2006/main" count="70" uniqueCount="62">
  <si>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</si>
  <si>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</si>
  <si>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</si>
  <si>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</si>
  <si>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</si>
  <si>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</si>
  <si>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</si>
  <si>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</si>
  <si>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</si>
  <si>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</si>
  <si>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</si>
  <si>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</si>
  <si>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</si>
  <si>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</si>
  <si>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</si>
  <si>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</si>
  <si>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</si>
  <si>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</si>
  <si>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</si>
  <si>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</si>
  <si>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</si>
  <si>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</si>
  <si>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</si>
  <si>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</si>
  <si>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</si>
  <si>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</si>
  <si>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</si>
  <si>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</si>
  <si>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</si>
  <si>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</si>
  <si>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</si>
  <si>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</si>
  <si>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</si>
  <si>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</si>
  <si>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</si>
  <si>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</si>
  <si>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</si>
  <si>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</si>
  <si>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</si>
  <si>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</si>
  <si>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</si>
  <si>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</si>
  <si>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</si>
  <si>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</si>
  <si>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</si>
  <si>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</si>
  <si>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</si>
  <si>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</si>
  <si>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</si>
  <si>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</si>
  <si>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</si>
  <si>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</si>
  <si>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</si>
  <si>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케이스쿨러</t>
    <phoneticPr fontId="1" type="noConversion"/>
  </si>
  <si>
    <t>인텔 / 코어i7-10세대 / 아이스레이크
i7-1065G7 1.3GHz(3.9GHz) / 쿼드코어
31.24cm(12.3인치) / 2736x1824 / 터치스크린
밝기자동조절 / LPDDR4x(온보드) / 16GB / SSD / 512GB
Iris Plus Graphics / 802.11ax 무선랜 / 블루투스 5.0 / mini DP
웹캠 / USB Type-C / USB 3.0 / MicroSD카드 / 얼굴 인식
TPM / 전용 펜 지원 / 윈도우10 / 두께: 8.5mm / 790g</t>
    <phoneticPr fontId="1" type="noConversion"/>
  </si>
  <si>
    <t>마우스</t>
    <phoneticPr fontId="1" type="noConversion"/>
  </si>
  <si>
    <t>[마이크로소프트] 뉴 서피스프로 펜 [색상선택]|[파피레드/EYU-00045]</t>
    <phoneticPr fontId="1" type="noConversion"/>
  </si>
  <si>
    <t>서피스펜</t>
    <phoneticPr fontId="1" type="noConversion"/>
  </si>
  <si>
    <t>로지텍 G304 라이트스피드 화이트 정품</t>
    <phoneticPr fontId="1" type="noConversion"/>
  </si>
  <si>
    <t>파우치</t>
    <phoneticPr fontId="1" type="noConversion"/>
  </si>
  <si>
    <t>소이믹스 가죽 파우치 [ 네이비 ]</t>
    <phoneticPr fontId="1" type="noConversion"/>
  </si>
  <si>
    <t>권기태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</si>
</sst>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b/>
      <sz val="9"/>
      <color theme="1"/>
      <name val="맑은 고딕"/>
      <family val="3"/>
      <charset val="129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6" fillId="2" borderId="2" xfId="0" applyFont="1" applyFill="1" applyBorder="1">
      <alignment vertical="center"/>
    </xf>
    <xf numFmtId="180" fontId="6" fillId="2" borderId="3" xfId="0" applyNumberFormat="1" applyFont="1" applyFill="1" applyBorder="1" applyAlignment="1">
      <alignment horizontal="center" vertical="center"/>
    </xf>
    <xf numFmtId="0" fontId="3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6" fillId="2" borderId="3" xfId="0" applyNumberFormat="1" applyFont="1" applyFill="1" applyBorder="1" applyAlignment="1">
      <alignment horizontal="left" vertical="center"/>
    </xf>
    <xf numFmtId="181" fontId="6" fillId="2" borderId="3" xfId="0" applyNumberFormat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6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7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8" xfId="0" applyFont="1" applyFill="1" applyBorder="1" applyAlignment="1">
      <alignment horizontal="center" vertical="center" wrapText="1"/>
    </xf>
    <xf numFmtId="0" fontId="4" fillId="6" borderId="9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6" fillId="7" borderId="4" xfId="0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 wrapText="1"/>
    </xf>
    <xf numFmtId="0" fontId="6" fillId="7" borderId="7" xfId="0" applyFont="1" applyFill="1" applyBorder="1" applyAlignment="1">
      <alignment horizontal="center" vertical="center" wrapText="1"/>
    </xf>
    <xf numFmtId="0" fontId="6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6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  <xf numFmtId="0" fontId="8" fillId="3" borderId="8" xfId="0" applyFont="1" applyFill="1" applyBorder="1" applyAlignment="1">
      <alignment horizontal="center" vertical="top" wrapText="1"/>
    </xf>
    <xf numFmtId="0" fontId="8" fillId="3" borderId="9" xfId="0" applyFont="1" applyFill="1" applyBorder="1" applyAlignment="1">
      <alignment horizontal="center" vertical="top" wrapText="1"/>
    </xf>
    <xf numFmtId="0" fontId="8" fillId="3" borderId="11" xfId="0" applyFont="1" applyFill="1" applyBorder="1" applyAlignment="1">
      <alignment horizontal="center" vertical="top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3" fillId="6" borderId="4" xfId="0" applyNumberFormat="1" applyFont="1" applyFill="1" applyBorder="1" applyAlignment="1">
      <alignment horizontal="center" vertical="center"/>
    </xf>
    <xf numFmtId="178" fontId="3" fillId="6" borderId="6" xfId="0" applyNumberFormat="1" applyFont="1" applyFill="1" applyBorder="1" applyAlignment="1">
      <alignment horizontal="center" vertical="center"/>
    </xf>
    <xf numFmtId="178" fontId="3" fillId="6" borderId="9" xfId="0" applyNumberFormat="1" applyFont="1" applyFill="1" applyBorder="1" applyAlignment="1">
      <alignment horizontal="center" vertical="center"/>
    </xf>
    <xf numFmtId="178" fontId="3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7" t="s">
        <v>45</v>
      </c>
      <c r="B1" s="23" t="s">
        <v>61</v>
      </c>
      <c r="C1" s="43" t="s">
        <v>47</v>
      </c>
      <c r="D1" s="44"/>
      <c r="E1" s="98"/>
      <c r="F1" s="99"/>
      <c r="G1" s="99"/>
      <c r="H1" s="100"/>
    </row>
    <row r="2" spans="1:9" ht="22.5" customHeight="1">
      <c r="A2" s="15" t="s">
        <v>31</v>
      </c>
      <c r="B2" s="22">
        <v>1046296280</v>
      </c>
      <c r="C2" s="45"/>
      <c r="D2" s="46"/>
      <c r="E2" s="101"/>
      <c r="F2" s="102"/>
      <c r="G2" s="102"/>
      <c r="H2" s="103"/>
    </row>
    <row r="3" spans="1:9" ht="22.5" customHeight="1">
      <c r="A3" s="15" t="s">
        <v>32</v>
      </c>
      <c r="B3" s="17">
        <f ca="1">TODAY()</f>
        <v>44464</v>
      </c>
      <c r="C3" s="16" t="s">
        <v>33</v>
      </c>
      <c r="D3" s="21"/>
      <c r="E3" s="101"/>
      <c r="F3" s="102"/>
      <c r="G3" s="102"/>
      <c r="H3" s="103"/>
    </row>
    <row r="4" spans="1:9" ht="22.5" customHeight="1">
      <c r="A4" s="14" t="s">
        <v>30</v>
      </c>
      <c r="B4" s="49"/>
      <c r="C4" s="49"/>
      <c r="D4" s="50"/>
      <c r="E4" s="104"/>
      <c r="F4" s="105"/>
      <c r="G4" s="105"/>
      <c r="H4" s="106"/>
    </row>
    <row r="5" spans="1:9">
      <c r="A5" s="47" t="s">
        <v>0</v>
      </c>
      <c r="B5" s="48"/>
      <c r="C5" s="47" t="s">
        <v>5</v>
      </c>
      <c r="D5" s="4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3" t="s">
        <v>48</v>
      </c>
      <c r="B6" s="34"/>
      <c r="C6" s="117" t="s">
        <v>54</v>
      </c>
      <c r="D6" s="118"/>
      <c r="E6" s="118"/>
      <c r="F6" s="118"/>
      <c r="G6" s="119"/>
      <c r="H6" s="6">
        <f>F6*G6</f>
        <v>0</v>
      </c>
      <c r="I6" s="2"/>
    </row>
    <row r="7" spans="1:9" ht="24" customHeight="1">
      <c r="A7" s="35"/>
      <c r="B7" s="36"/>
      <c r="C7" s="120"/>
      <c r="D7" s="121"/>
      <c r="E7" s="121"/>
      <c r="F7" s="121"/>
      <c r="G7" s="122"/>
      <c r="H7" s="6">
        <f t="shared" ref="H7:H19" si="0">F7*G7</f>
        <v>0</v>
      </c>
      <c r="I7" s="2"/>
    </row>
    <row r="8" spans="1:9" ht="24" customHeight="1">
      <c r="A8" s="35"/>
      <c r="B8" s="36"/>
      <c r="C8" s="120"/>
      <c r="D8" s="121"/>
      <c r="E8" s="121"/>
      <c r="F8" s="121"/>
      <c r="G8" s="122"/>
      <c r="H8" s="6">
        <f t="shared" si="0"/>
        <v>0</v>
      </c>
      <c r="I8" s="2"/>
    </row>
    <row r="9" spans="1:9" ht="24" customHeight="1">
      <c r="A9" s="35"/>
      <c r="B9" s="36"/>
      <c r="C9" s="120"/>
      <c r="D9" s="121"/>
      <c r="E9" s="121"/>
      <c r="F9" s="121"/>
      <c r="G9" s="122"/>
      <c r="H9" s="6">
        <f t="shared" si="0"/>
        <v>0</v>
      </c>
      <c r="I9" s="2"/>
    </row>
    <row r="10" spans="1:9" ht="24" customHeight="1">
      <c r="A10" s="35"/>
      <c r="B10" s="36"/>
      <c r="C10" s="120"/>
      <c r="D10" s="121"/>
      <c r="E10" s="121"/>
      <c r="F10" s="121"/>
      <c r="G10" s="122"/>
      <c r="H10" s="6">
        <f t="shared" si="0"/>
        <v>0</v>
      </c>
      <c r="I10" s="2"/>
    </row>
    <row r="11" spans="1:9" ht="24" customHeight="1">
      <c r="A11" s="35"/>
      <c r="B11" s="36"/>
      <c r="C11" s="120"/>
      <c r="D11" s="121"/>
      <c r="E11" s="121"/>
      <c r="F11" s="121"/>
      <c r="G11" s="122"/>
      <c r="H11" s="6">
        <f t="shared" si="0"/>
        <v>0</v>
      </c>
      <c r="I11" s="2"/>
    </row>
    <row r="12" spans="1:9" ht="24" customHeight="1">
      <c r="A12" s="35"/>
      <c r="B12" s="36"/>
      <c r="C12" s="120"/>
      <c r="D12" s="121"/>
      <c r="E12" s="121"/>
      <c r="F12" s="121"/>
      <c r="G12" s="122"/>
      <c r="H12" s="6">
        <f t="shared" si="0"/>
        <v>0</v>
      </c>
      <c r="I12" s="2"/>
    </row>
    <row r="13" spans="1:9" ht="24" customHeight="1">
      <c r="A13" s="35"/>
      <c r="B13" s="36"/>
      <c r="C13" s="120"/>
      <c r="D13" s="121"/>
      <c r="E13" s="121"/>
      <c r="F13" s="121"/>
      <c r="G13" s="122"/>
      <c r="H13" s="6">
        <f t="shared" si="0"/>
        <v>0</v>
      </c>
      <c r="I13" s="2"/>
    </row>
    <row r="14" spans="1:9" ht="24" customHeight="1">
      <c r="A14" s="35"/>
      <c r="B14" s="36"/>
      <c r="C14" s="120"/>
      <c r="D14" s="121"/>
      <c r="E14" s="121"/>
      <c r="F14" s="121"/>
      <c r="G14" s="122"/>
      <c r="H14" s="6">
        <f t="shared" si="0"/>
        <v>0</v>
      </c>
      <c r="I14" s="2"/>
    </row>
    <row r="15" spans="1:9" ht="24" customHeight="1">
      <c r="A15" s="35"/>
      <c r="B15" s="36"/>
      <c r="C15" s="123"/>
      <c r="D15" s="124"/>
      <c r="E15" s="124"/>
      <c r="F15" s="124"/>
      <c r="G15" s="125"/>
      <c r="H15" s="6">
        <f t="shared" si="0"/>
        <v>0</v>
      </c>
      <c r="I15" s="2"/>
    </row>
    <row r="16" spans="1:9" ht="24" customHeight="1">
      <c r="A16" s="35"/>
      <c r="B16" s="36"/>
      <c r="C16" s="56" t="s">
        <v>46</v>
      </c>
      <c r="D16" s="57"/>
      <c r="E16" s="3" t="s">
        <v>53</v>
      </c>
      <c r="F16" s="6"/>
      <c r="G16" s="3"/>
      <c r="H16" s="6">
        <f t="shared" si="0"/>
        <v>0</v>
      </c>
      <c r="I16" s="2"/>
    </row>
    <row r="17" spans="1:9">
      <c r="A17" s="35"/>
      <c r="B17" s="36"/>
      <c r="C17" s="20"/>
      <c r="D17" s="19" t="s">
        <v>34</v>
      </c>
      <c r="E17" s="4" t="s">
        <v>51</v>
      </c>
      <c r="F17" s="7">
        <v>2280000</v>
      </c>
      <c r="G17" s="4">
        <v>1</v>
      </c>
      <c r="H17" s="6">
        <f t="shared" si="0"/>
        <v>2280000</v>
      </c>
      <c r="I17" s="2"/>
    </row>
    <row r="18" spans="1:9">
      <c r="A18" s="35"/>
      <c r="B18" s="36"/>
      <c r="C18" s="58" t="s">
        <v>42</v>
      </c>
      <c r="D18" s="59"/>
      <c r="E18" s="4" t="s">
        <v>52</v>
      </c>
      <c r="F18" s="7"/>
      <c r="G18" s="4"/>
      <c r="H18" s="6">
        <f t="shared" si="0"/>
        <v>0</v>
      </c>
      <c r="I18" s="2"/>
    </row>
    <row r="19" spans="1:9">
      <c r="A19" s="35"/>
      <c r="B19" s="36"/>
      <c r="C19" s="52"/>
      <c r="D19" s="53"/>
      <c r="E19" s="4"/>
      <c r="F19" s="7"/>
      <c r="G19" s="4"/>
      <c r="H19" s="6">
        <f t="shared" si="0"/>
        <v>0</v>
      </c>
      <c r="I19" s="2"/>
    </row>
    <row r="20" spans="1:9" ht="12.75" customHeight="1">
      <c r="A20" s="37" t="s">
        <v>49</v>
      </c>
      <c r="B20" s="38"/>
      <c r="C20" s="51" t="s">
        <v>6</v>
      </c>
      <c r="D20" s="51"/>
      <c r="E20" s="63">
        <f>SUM(H6:H19)</f>
        <v>2280000</v>
      </c>
      <c r="F20" s="63"/>
      <c r="G20" s="28">
        <v>1</v>
      </c>
      <c r="H20" s="109" t="s">
        <v>8</v>
      </c>
      <c r="I20" s="2"/>
    </row>
    <row r="21" spans="1:9" ht="12.75" customHeight="1">
      <c r="A21" s="39"/>
      <c r="B21" s="40"/>
      <c r="C21" s="51"/>
      <c r="D21" s="51"/>
      <c r="E21" s="63">
        <f>E20*G20</f>
        <v>2280000</v>
      </c>
      <c r="F21" s="63"/>
      <c r="G21" s="63"/>
      <c r="H21" s="109"/>
      <c r="I21" s="2"/>
    </row>
    <row r="22" spans="1:9" ht="12.75" customHeight="1">
      <c r="A22" s="39"/>
      <c r="B22" s="40"/>
      <c r="C22" s="51"/>
      <c r="D22" s="51"/>
      <c r="E22" s="63"/>
      <c r="F22" s="63"/>
      <c r="G22" s="63"/>
      <c r="H22" s="109"/>
      <c r="I22" s="2"/>
    </row>
    <row r="23" spans="1:9" ht="17.25" customHeight="1">
      <c r="A23" s="39"/>
      <c r="B23" s="40"/>
      <c r="C23" s="90" t="s">
        <v>11</v>
      </c>
      <c r="D23" s="91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1"/>
      <c r="B24" s="42"/>
      <c r="C24" s="54" t="s">
        <v>58</v>
      </c>
      <c r="D24" s="55"/>
      <c r="E24" s="5" t="s">
        <v>55</v>
      </c>
      <c r="F24" s="6">
        <v>60000</v>
      </c>
      <c r="G24" s="3">
        <v>1</v>
      </c>
      <c r="H24" s="6">
        <f>F24*G24</f>
        <v>60000</v>
      </c>
      <c r="I24" s="2"/>
    </row>
    <row r="25" spans="1:9" ht="21.95" customHeight="1">
      <c r="A25" s="72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3"/>
      <c r="C25" s="60" t="s">
        <v>56</v>
      </c>
      <c r="D25" s="55"/>
      <c r="E25" s="32" t="s">
        <v>57</v>
      </c>
      <c r="F25" s="6">
        <v>130000</v>
      </c>
      <c r="G25" s="3">
        <v>1</v>
      </c>
      <c r="H25" s="6">
        <f t="shared" ref="H25:H32" si="1">F25*G25</f>
        <v>130000</v>
      </c>
      <c r="I25" s="2"/>
    </row>
    <row r="26" spans="1:9" ht="21.95" customHeight="1">
      <c r="A26" s="74"/>
      <c r="B26" s="75"/>
      <c r="C26" s="60" t="s">
        <v>60</v>
      </c>
      <c r="D26" s="55"/>
      <c r="E26" s="5" t="s">
        <v>59</v>
      </c>
      <c r="F26" s="6">
        <v>20000</v>
      </c>
      <c r="G26" s="3">
        <v>1</v>
      </c>
      <c r="H26" s="6">
        <f t="shared" si="1"/>
        <v>20000</v>
      </c>
      <c r="I26" s="2"/>
    </row>
    <row r="27" spans="1:9" ht="21.95" customHeight="1">
      <c r="A27" s="74"/>
      <c r="B27" s="75"/>
      <c r="C27" s="62"/>
      <c r="D27" s="61"/>
      <c r="E27" s="5"/>
      <c r="F27" s="6"/>
      <c r="G27" s="3"/>
      <c r="H27" s="6">
        <f t="shared" si="1"/>
        <v>0</v>
      </c>
      <c r="I27" s="2"/>
    </row>
    <row r="28" spans="1:9" ht="21.95" customHeight="1">
      <c r="A28" s="74"/>
      <c r="B28" s="75"/>
      <c r="C28" s="60"/>
      <c r="D28" s="61"/>
      <c r="E28" s="5"/>
      <c r="F28" s="6"/>
      <c r="G28" s="3"/>
      <c r="H28" s="6">
        <f t="shared" si="1"/>
        <v>0</v>
      </c>
      <c r="I28" s="2"/>
    </row>
    <row r="29" spans="1:9" ht="21.95" customHeight="1">
      <c r="A29" s="74"/>
      <c r="B29" s="75"/>
      <c r="C29" s="62"/>
      <c r="D29" s="61"/>
      <c r="E29" s="5"/>
      <c r="F29" s="6"/>
      <c r="G29" s="3"/>
      <c r="H29" s="6">
        <f t="shared" si="1"/>
        <v>0</v>
      </c>
      <c r="I29" s="2"/>
    </row>
    <row r="30" spans="1:9" ht="21.95" customHeight="1">
      <c r="A30" s="74"/>
      <c r="B30" s="75"/>
      <c r="C30" s="62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4"/>
      <c r="B31" s="75"/>
      <c r="C31" s="62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76"/>
      <c r="B32" s="77"/>
      <c r="C32" s="62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78" t="s">
        <v>19</v>
      </c>
      <c r="B33" s="79"/>
      <c r="C33" s="86" t="str">
        <f>IF(F37="현금(이체X)",Sheet2!C1,IF(F37="카드",Sheet2!C1,IF(F37="이체 및 현금영수증",Sheet2!C1,IF(F37="카드+현금",Sheet2!C2,IF(F37="이체 및 세금계산서",Sheet2!C1)))))</f>
        <v>선택사항</v>
      </c>
      <c r="D33" s="87"/>
      <c r="E33" s="64">
        <f>SUM(H24:H32)</f>
        <v>210000</v>
      </c>
      <c r="F33" s="65"/>
      <c r="G33" s="65"/>
      <c r="H33" s="107" t="s">
        <v>8</v>
      </c>
      <c r="I33" s="2"/>
    </row>
    <row r="34" spans="1:9" ht="14.25" customHeight="1">
      <c r="A34" s="80"/>
      <c r="B34" s="81"/>
      <c r="C34" s="88"/>
      <c r="D34" s="89"/>
      <c r="E34" s="66"/>
      <c r="F34" s="67"/>
      <c r="G34" s="67"/>
      <c r="H34" s="108"/>
      <c r="I34" s="2"/>
    </row>
    <row r="35" spans="1:9" ht="16.5" customHeight="1">
      <c r="A35" s="70" t="s">
        <v>22</v>
      </c>
      <c r="B35" s="71"/>
      <c r="C35" s="84"/>
      <c r="D35" s="85"/>
      <c r="E35" s="8" t="s">
        <v>4</v>
      </c>
      <c r="F35" s="112">
        <f>SUM(E21,E33)</f>
        <v>2490000</v>
      </c>
      <c r="G35" s="112"/>
      <c r="H35" s="9" t="s">
        <v>8</v>
      </c>
      <c r="I35" s="2"/>
    </row>
    <row r="36" spans="1:9" ht="16.5" customHeight="1">
      <c r="A36" s="70" t="s">
        <v>21</v>
      </c>
      <c r="B36" s="71"/>
      <c r="C36" s="82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3"/>
      <c r="E36" s="8" t="s">
        <v>9</v>
      </c>
      <c r="F36" s="110">
        <f>F35*1.1-F35</f>
        <v>249000</v>
      </c>
      <c r="G36" s="111"/>
      <c r="H36" s="10"/>
      <c r="I36" s="2"/>
    </row>
    <row r="37" spans="1:9" ht="17.25" customHeight="1">
      <c r="A37" s="70" t="s">
        <v>17</v>
      </c>
      <c r="B37" s="71"/>
      <c r="C37" s="92"/>
      <c r="D37" s="93"/>
      <c r="E37" s="8" t="s">
        <v>16</v>
      </c>
      <c r="F37" s="68" t="s">
        <v>50</v>
      </c>
      <c r="G37" s="69"/>
      <c r="H37" s="31"/>
      <c r="I37" s="2"/>
    </row>
    <row r="38" spans="1:9" ht="19.5" customHeight="1">
      <c r="A38" s="78" t="s">
        <v>18</v>
      </c>
      <c r="B38" s="79"/>
      <c r="C38" s="94">
        <f>SUM(C35:C36)-C37</f>
        <v>0</v>
      </c>
      <c r="D38" s="95"/>
      <c r="E38" s="25" t="s">
        <v>17</v>
      </c>
      <c r="F38" s="114">
        <v>9000</v>
      </c>
      <c r="G38" s="115"/>
      <c r="H38" s="116"/>
      <c r="I38" s="2"/>
    </row>
    <row r="39" spans="1:9" ht="20.25" customHeight="1">
      <c r="A39" s="80"/>
      <c r="B39" s="81"/>
      <c r="C39" s="96"/>
      <c r="D39" s="97"/>
      <c r="E39" s="29" t="s">
        <v>10</v>
      </c>
      <c r="F39" s="113">
        <f>IF(F37="현금(이체X)",F35,IF(F37="카드",ROUND(Sheet2!B5,-4),IF(F37="이체 및 현금영수증",F35+F35*10%,IF(F37="이체 및 세금계산서",F35+F35*10%,IF(F37="이체 및 세금계산서",F35+F35*10%,)))))-F38</f>
        <v>2730000</v>
      </c>
      <c r="G39" s="113"/>
      <c r="H39" s="30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43">
    <mergeCell ref="A38:B39"/>
    <mergeCell ref="C37:D37"/>
    <mergeCell ref="C38:D39"/>
    <mergeCell ref="E1:H4"/>
    <mergeCell ref="H33:H34"/>
    <mergeCell ref="H20:H22"/>
    <mergeCell ref="A5:B5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6:D16"/>
    <mergeCell ref="C18:D18"/>
    <mergeCell ref="C6:G15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6" t="s">
        <v>44</v>
      </c>
      <c r="F1" s="26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2490000</v>
      </c>
    </row>
    <row r="5" spans="1:6">
      <c r="A5" t="s">
        <v>29</v>
      </c>
      <c r="B5">
        <f>B4*1.13</f>
        <v>2813699.9999999995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2021-09-25T03:31:18Z</dcterms:modified>
</cp:coreProperties>
</file>