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E753CEB4-E329-4B7A-82B1-04ADABAC49A3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<sst xmlns="http://schemas.openxmlformats.org/spreadsheetml/2006/main" count="82" uniqueCount="73">
  <si>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</si>
  <si>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</si>
  <si>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</si>
  <si>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</si>
  <si>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</si>
  <si>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</si>
  <si>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</si>
  <si>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</si>
  <si>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</si>
  <si>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</si>
  <si>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</si>
  <si>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</si>
  <si>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</si>
  <si>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</si>
  <si>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</si>
  <si>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</si>
  <si>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</si>
  <si>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</si>
  <si>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</si>
  <si>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</si>
  <si>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</si>
  <si>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</si>
  <si>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</si>
  <si>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</si>
  <si>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</si>
  <si>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</si>
  <si>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</si>
  <si>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</si>
  <si>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</si>
  <si>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</si>
  <si>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</si>
  <si>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</si>
  <si>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</si>
  <si>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</si>
  <si>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</si>
  <si>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</si>
  <si>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</si>
  <si>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</si>
  <si>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</si>
  <si>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</si>
  <si>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</si>
  <si>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</si>
  <si>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</si>
  <si>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</si>
  <si>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</si>
  <si>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</si>
  <si>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</si>
  <si>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</si>
  <si>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</si>
  <si>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</si>
  <si>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</si>
  <si>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</si>
  <si>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</si>
  <si>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</si>
  <si>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</si>
  <si>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</si>
  <si>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</si>
  <si>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</si>
  <si>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</si>
  <si>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</si>
  <si>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</si>
  <si>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</si>
  <si>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</si>
  <si>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i5-7500 7세대 중고</t>
    <phoneticPr fontId="1" type="noConversion"/>
  </si>
  <si>
    <t>기존</t>
    <phoneticPr fontId="1" type="noConversion"/>
  </si>
  <si>
    <t>AsRock B250M PRO 4 중고</t>
    <phoneticPr fontId="1" type="noConversion"/>
  </si>
  <si>
    <t>잘만 EcoMax 600W 83+ 신품</t>
    <phoneticPr fontId="1" type="noConversion"/>
  </si>
  <si>
    <t>3RSYS J230 RGB BLACK 신품</t>
    <phoneticPr fontId="1" type="noConversion"/>
  </si>
  <si>
    <t>HIS 라데온 RX 570 IceQ X2 Turbo D5 4GB 신품</t>
    <phoneticPr fontId="1" type="noConversion"/>
  </si>
  <si>
    <t>삼성전자 DDR4 8G (2400) 중고</t>
    <phoneticPr fontId="1" type="noConversion"/>
  </si>
  <si>
    <t>인텔 정품쿨러</t>
    <phoneticPr fontId="1" type="noConversion"/>
  </si>
  <si>
    <t>카드+현금</t>
  </si>
  <si>
    <t>강원진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</si>
</sst>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94" t="s">
        <v>45</v>
      </c>
      <c r="D1" s="95"/>
      <c r="E1" s="43"/>
      <c r="F1" s="44"/>
      <c r="G1" s="44"/>
      <c r="H1" s="45"/>
    </row>
    <row r="2" spans="1:9" ht="22.5" customHeight="1">
      <c r="A2" s="16" t="s">
        <v>46</v>
      </c>
      <c r="B2" s="23">
        <v>1089071560</v>
      </c>
      <c r="C2" s="96"/>
      <c r="D2" s="97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44072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8"/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5.5" customHeight="1">
      <c r="A7" s="57"/>
      <c r="B7" s="58"/>
      <c r="C7" s="63" t="s">
        <v>70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40000</v>
      </c>
      <c r="G8" s="3">
        <v>1</v>
      </c>
      <c r="H8" s="6">
        <f t="shared" si="0"/>
        <v>40000</v>
      </c>
      <c r="I8" s="2"/>
    </row>
    <row r="9" spans="1:9" ht="25.5" customHeight="1">
      <c r="A9" s="57"/>
      <c r="B9" s="58"/>
      <c r="C9" s="63" t="s">
        <v>69</v>
      </c>
      <c r="D9" s="64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160000</v>
      </c>
      <c r="G10" s="3">
        <v>1</v>
      </c>
      <c r="H10" s="6">
        <f t="shared" si="0"/>
        <v>160000</v>
      </c>
      <c r="I10" s="2"/>
    </row>
    <row r="11" spans="1:9" ht="25.5" customHeight="1">
      <c r="A11" s="57"/>
      <c r="B11" s="58"/>
      <c r="C11" s="63" t="s">
        <v>64</v>
      </c>
      <c r="D11" s="64"/>
      <c r="E11" s="3" t="s">
        <v>10</v>
      </c>
      <c r="F11" s="6">
        <v>0</v>
      </c>
      <c r="G11" s="3">
        <v>1</v>
      </c>
      <c r="H11" s="6">
        <f t="shared" si="0"/>
        <v>0</v>
      </c>
      <c r="I11" s="2"/>
    </row>
    <row r="12" spans="1:9" ht="25.5" customHeight="1">
      <c r="A12" s="57"/>
      <c r="B12" s="58"/>
      <c r="C12" s="63" t="s">
        <v>64</v>
      </c>
      <c r="D12" s="64"/>
      <c r="E12" s="3" t="s">
        <v>11</v>
      </c>
      <c r="F12" s="6">
        <v>0</v>
      </c>
      <c r="G12" s="3">
        <v>1</v>
      </c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67</v>
      </c>
      <c r="D14" s="89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57"/>
      <c r="B15" s="58"/>
      <c r="C15" s="88" t="s">
        <v>66</v>
      </c>
      <c r="D15" s="89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5.5" customHeight="1">
      <c r="A16" s="57"/>
      <c r="B16" s="58"/>
      <c r="C16" s="90" t="s">
        <v>62</v>
      </c>
      <c r="D16" s="9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2" t="s">
        <v>57</v>
      </c>
      <c r="D18" s="93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0"/>
      <c r="D19" s="111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0" t="s">
        <v>18</v>
      </c>
      <c r="D20" s="100"/>
      <c r="E20" s="68">
        <f>SUM(H6:H19)</f>
        <v>550000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100"/>
      <c r="D21" s="100"/>
      <c r="E21" s="68">
        <f>E20*G20</f>
        <v>550000</v>
      </c>
      <c r="F21" s="68"/>
      <c r="G21" s="68"/>
      <c r="H21" s="54"/>
      <c r="I21" s="2"/>
    </row>
    <row r="22" spans="1:9" ht="12.75" customHeight="1">
      <c r="A22" s="57"/>
      <c r="B22" s="58"/>
      <c r="C22" s="100"/>
      <c r="D22" s="100"/>
      <c r="E22" s="68"/>
      <c r="F22" s="68"/>
      <c r="G22" s="68"/>
      <c r="H22" s="54"/>
      <c r="I22" s="2"/>
    </row>
    <row r="23" spans="1:9" ht="17.25" customHeight="1">
      <c r="A23" s="57"/>
      <c r="B23" s="58"/>
      <c r="C23" s="105" t="s">
        <v>23</v>
      </c>
      <c r="D23" s="106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7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7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8"/>
      <c r="D27" s="109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8"/>
      <c r="D28" s="109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8"/>
      <c r="D29" s="109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102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3"/>
      <c r="D34" s="104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>
        <v>192000</v>
      </c>
      <c r="D35" s="87"/>
      <c r="E35" s="8" t="s">
        <v>4</v>
      </c>
      <c r="F35" s="67">
        <f>SUM(E21,E33)</f>
        <v>550000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>
        <f>IF(F37="현금(이체X)",Sheet2!C1,IF(F37="카드",Sheet2!C1,IF(F37="이체 및 현금영수증",Sheet2!C1,IF(F37="카드+현금",ROUND(Sheet2!B5,-4),IF(F37="이체 및 세금계산서",Sheet2!C1)))))</f>
        <v>400000</v>
      </c>
      <c r="D36" s="85"/>
      <c r="E36" s="8" t="s">
        <v>21</v>
      </c>
      <c r="F36" s="65">
        <f>F35*1.1-F35</f>
        <v>55000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71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592000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358000</v>
      </c>
    </row>
    <row r="5" spans="1:6">
      <c r="A5" t="s">
        <v>43</v>
      </c>
      <c r="B5">
        <f>B4*1.13</f>
        <v>404539.99999999994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2020-08-29T07:29:29Z</dcterms:modified>
</cp:coreProperties>
</file>