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전체 견적서 보관함/견적서 원본/"/>
    </mc:Choice>
  </mc:AlternateContent>
  <xr:revisionPtr revIDLastSave="12" documentId="8_{5940298C-503B-47BB-8334-B7BDE387B16B}" xr6:coauthVersionLast="47" xr6:coauthVersionMax="47" xr10:uidLastSave="{C63F8D63-6D0F-438A-A010-E2C240C7B069}"/>
  <bookViews>
    <workbookView xWindow="540" yWindow="96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<sst xmlns="http://schemas.openxmlformats.org/spreadsheetml/2006/main" count="90" uniqueCount="80">
  <si>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</si>
  <si>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</si>
  <si>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</si>
  <si>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</si>
  <si>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</si>
  <si>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</si>
  <si>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</si>
  <si>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</si>
  <si>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</si>
  <si>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</si>
  <si>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</si>
  <si>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</si>
  <si>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</si>
  <si>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</si>
  <si>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</si>
  <si>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</si>
  <si>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</si>
  <si>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</si>
  <si>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</si>
  <si>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</si>
  <si>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</si>
  <si>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</si>
  <si>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</si>
  <si>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</si>
  <si>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</si>
  <si>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</si>
  <si>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</si>
  <si>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</si>
  <si>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</si>
  <si>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</si>
  <si>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</si>
  <si>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</si>
  <si>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</si>
  <si>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</si>
  <si>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</si>
  <si>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</si>
  <si>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</si>
  <si>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</si>
  <si>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</si>
  <si>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</si>
  <si>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</si>
  <si>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</si>
  <si>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</si>
  <si>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</si>
  <si>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</si>
  <si>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</si>
  <si>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</si>
  <si>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</si>
  <si>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</si>
  <si>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</si>
  <si>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</si>
  <si>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</si>
  <si>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</si>
  <si>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</si>
  <si>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</si>
  <si>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</si>
  <si>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</si>
  <si>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</si>
  <si>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</si>
  <si>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</si>
  <si>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</si>
  <si>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</si>
  <si>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</si>
  <si>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</si>
  <si>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 xml:space="preserve">인텔 정품쿨러 </t>
    <phoneticPr fontId="1" type="noConversion"/>
  </si>
  <si>
    <t>MSI PRO H610M-B DDR4</t>
    <phoneticPr fontId="1" type="noConversion"/>
  </si>
  <si>
    <t>삼성전자 DDR4-3200 (16GB)</t>
    <phoneticPr fontId="1" type="noConversion"/>
  </si>
  <si>
    <t xml:space="preserve">Western Digital WD Blue SN570 M.2 NVMe (500GB) </t>
    <phoneticPr fontId="1" type="noConversion"/>
  </si>
  <si>
    <t>마이크로닉스 VISION II 500W</t>
    <phoneticPr fontId="1" type="noConversion"/>
  </si>
  <si>
    <t>이체 및 현금영수증</t>
  </si>
  <si>
    <t>gtx1060 3GB (중고 1년보증)</t>
    <phoneticPr fontId="1" type="noConversion"/>
  </si>
  <si>
    <t>가성비 NO2 블랙 미들타워</t>
    <phoneticPr fontId="1" type="noConversion"/>
  </si>
  <si>
    <t>김수빈 고객님</t>
    <phoneticPr fontId="1" type="noConversion"/>
  </si>
  <si>
    <t>인텔 코어i3-12세대 12100F (엘더레이크) (정품)</t>
    <phoneticPr fontId="1" type="noConversion"/>
  </si>
  <si>
    <t xml:space="preserve">플랫케이블 CAT.6 5M </t>
    <phoneticPr fontId="1" type="noConversion"/>
  </si>
  <si>
    <t>큐닉스 유선셋트</t>
    <phoneticPr fontId="1" type="noConversion"/>
  </si>
  <si>
    <t>장패드 서비스</t>
    <phoneticPr fontId="1" type="noConversion"/>
  </si>
  <si>
    <t>마우스패드</t>
    <phoneticPr fontId="1" type="noConversion"/>
  </si>
  <si>
    <t>키보드</t>
    <phoneticPr fontId="1" type="noConversion"/>
  </si>
  <si>
    <t>랜선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</si>
</sst>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8" zoomScaleNormal="100" zoomScaleSheetLayoutView="100" workbookViewId="0">
      <selection activeCell="E25" sqref="E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4" t="s">
        <v>55</v>
      </c>
      <c r="B1" s="20" t="s">
        <v>72</v>
      </c>
      <c r="C1" s="44" t="s">
        <v>57</v>
      </c>
      <c r="D1" s="45"/>
      <c r="E1" s="100"/>
      <c r="F1" s="101"/>
      <c r="G1" s="101"/>
      <c r="H1" s="102"/>
    </row>
    <row r="2" spans="1:9" ht="22.5" customHeight="1">
      <c r="A2" s="15" t="s">
        <v>42</v>
      </c>
      <c r="B2" s="19">
        <v>1064773873</v>
      </c>
      <c r="C2" s="46"/>
      <c r="D2" s="47"/>
      <c r="E2" s="103"/>
      <c r="F2" s="104"/>
      <c r="G2" s="104"/>
      <c r="H2" s="105"/>
    </row>
    <row r="3" spans="1:9" ht="22.5" customHeight="1">
      <c r="A3" s="15" t="s">
        <v>43</v>
      </c>
      <c r="B3" s="16">
        <f ca="1">TODAY()</f>
        <v>44941</v>
      </c>
      <c r="C3" s="15" t="s">
        <v>44</v>
      </c>
      <c r="D3" s="18"/>
      <c r="E3" s="103"/>
      <c r="F3" s="104"/>
      <c r="G3" s="104"/>
      <c r="H3" s="105"/>
    </row>
    <row r="4" spans="1:9" ht="22.5" customHeight="1">
      <c r="A4" s="14" t="s">
        <v>41</v>
      </c>
      <c r="B4" s="50"/>
      <c r="C4" s="50"/>
      <c r="D4" s="51"/>
      <c r="E4" s="106"/>
      <c r="F4" s="107"/>
      <c r="G4" s="107"/>
      <c r="H4" s="108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34" t="s">
        <v>58</v>
      </c>
      <c r="B6" s="35"/>
      <c r="C6" s="59" t="s">
        <v>73</v>
      </c>
      <c r="D6" s="60"/>
      <c r="E6" s="3" t="s">
        <v>6</v>
      </c>
      <c r="F6" s="6">
        <v>126000</v>
      </c>
      <c r="G6" s="3">
        <v>1</v>
      </c>
      <c r="H6" s="6">
        <f>F6*G6</f>
        <v>126000</v>
      </c>
      <c r="I6" s="2"/>
    </row>
    <row r="7" spans="1:9" ht="25.5" customHeight="1">
      <c r="A7" s="36"/>
      <c r="B7" s="37"/>
      <c r="C7" s="59" t="s">
        <v>64</v>
      </c>
      <c r="D7" s="60"/>
      <c r="E7" s="23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2" t="s">
        <v>65</v>
      </c>
      <c r="D8" s="113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25.5" customHeight="1">
      <c r="A9" s="36"/>
      <c r="B9" s="37"/>
      <c r="C9" s="59" t="s">
        <v>66</v>
      </c>
      <c r="D9" s="60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5.5" customHeight="1">
      <c r="A10" s="36"/>
      <c r="B10" s="37"/>
      <c r="C10" s="59" t="s">
        <v>70</v>
      </c>
      <c r="D10" s="60"/>
      <c r="E10" s="3" t="s">
        <v>9</v>
      </c>
      <c r="F10" s="6">
        <v>100000</v>
      </c>
      <c r="G10" s="3">
        <v>1</v>
      </c>
      <c r="H10" s="6">
        <f t="shared" si="0"/>
        <v>100000</v>
      </c>
      <c r="I10" s="2"/>
    </row>
    <row r="11" spans="1:9" ht="25.5" customHeight="1">
      <c r="A11" s="36"/>
      <c r="B11" s="37"/>
      <c r="C11" s="61" t="s">
        <v>67</v>
      </c>
      <c r="D11" s="62"/>
      <c r="E11" s="3" t="s">
        <v>10</v>
      </c>
      <c r="F11" s="6">
        <v>58000</v>
      </c>
      <c r="G11" s="3">
        <v>1</v>
      </c>
      <c r="H11" s="6">
        <f t="shared" si="0"/>
        <v>58000</v>
      </c>
      <c r="I11" s="2"/>
    </row>
    <row r="12" spans="1:9" ht="25.5" customHeight="1">
      <c r="A12" s="36"/>
      <c r="B12" s="37"/>
      <c r="C12" s="59" t="s">
        <v>63</v>
      </c>
      <c r="D12" s="60"/>
      <c r="E12" s="3" t="s">
        <v>60</v>
      </c>
      <c r="F12" s="6"/>
      <c r="G12" s="3"/>
      <c r="H12" s="6">
        <f t="shared" si="0"/>
        <v>0</v>
      </c>
      <c r="I12" s="2"/>
    </row>
    <row r="13" spans="1:9" ht="25.5" customHeight="1">
      <c r="A13" s="36"/>
      <c r="B13" s="37"/>
      <c r="C13" s="30" t="s">
        <v>63</v>
      </c>
      <c r="D13" s="31"/>
      <c r="E13" s="3" t="s">
        <v>62</v>
      </c>
      <c r="F13" s="6"/>
      <c r="G13" s="3"/>
      <c r="H13" s="6">
        <f t="shared" si="0"/>
        <v>0</v>
      </c>
      <c r="I13" s="2"/>
    </row>
    <row r="14" spans="1:9" ht="25.5" customHeight="1">
      <c r="A14" s="36"/>
      <c r="B14" s="37"/>
      <c r="C14" s="30" t="s">
        <v>71</v>
      </c>
      <c r="D14" s="31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5.5" customHeight="1">
      <c r="A15" s="36"/>
      <c r="B15" s="37"/>
      <c r="C15" s="30" t="s">
        <v>68</v>
      </c>
      <c r="D15" s="31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36"/>
      <c r="B16" s="37"/>
      <c r="C16" s="55"/>
      <c r="D16" s="5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45</v>
      </c>
      <c r="D17" s="3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53</v>
      </c>
      <c r="D18" s="5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59</v>
      </c>
      <c r="B20" s="39"/>
      <c r="C20" s="52" t="s">
        <v>16</v>
      </c>
      <c r="D20" s="52"/>
      <c r="E20" s="63">
        <f>SUM(H6:H19)</f>
        <v>567000</v>
      </c>
      <c r="F20" s="63"/>
      <c r="G20" s="25">
        <v>1</v>
      </c>
      <c r="H20" s="111" t="s">
        <v>18</v>
      </c>
      <c r="I20" s="2"/>
    </row>
    <row r="21" spans="1:9" ht="12.75" customHeight="1">
      <c r="A21" s="40"/>
      <c r="B21" s="41"/>
      <c r="C21" s="52"/>
      <c r="D21" s="52"/>
      <c r="E21" s="63">
        <f>E20*G20</f>
        <v>567000</v>
      </c>
      <c r="F21" s="63"/>
      <c r="G21" s="63"/>
      <c r="H21" s="111"/>
      <c r="I21" s="2"/>
    </row>
    <row r="22" spans="1:9" ht="12.75" customHeight="1">
      <c r="A22" s="40"/>
      <c r="B22" s="41"/>
      <c r="C22" s="52"/>
      <c r="D22" s="52"/>
      <c r="E22" s="63"/>
      <c r="F22" s="63"/>
      <c r="G22" s="63"/>
      <c r="H22" s="111"/>
      <c r="I22" s="2"/>
    </row>
    <row r="23" spans="1:9" ht="17.25" customHeight="1">
      <c r="A23" s="40"/>
      <c r="B23" s="41"/>
      <c r="C23" s="78" t="s">
        <v>21</v>
      </c>
      <c r="D23" s="79"/>
      <c r="E23" s="17" t="s">
        <v>1</v>
      </c>
      <c r="F23" s="17" t="s">
        <v>2</v>
      </c>
      <c r="G23" s="17" t="s">
        <v>3</v>
      </c>
      <c r="H23" s="17"/>
      <c r="I23" s="2"/>
    </row>
    <row r="24" spans="1:9" ht="22.5" customHeight="1">
      <c r="A24" s="42"/>
      <c r="B24" s="43"/>
      <c r="C24" s="30" t="s">
        <v>74</v>
      </c>
      <c r="D24" s="31"/>
      <c r="E24" s="5" t="s">
        <v>79</v>
      </c>
      <c r="F24" s="6">
        <v>0</v>
      </c>
      <c r="G24" s="3">
        <v>1</v>
      </c>
      <c r="H24" s="6">
        <f>F24*G24</f>
        <v>0</v>
      </c>
      <c r="I24" s="2"/>
    </row>
    <row r="25" spans="1:9" ht="22.5" customHeight="1">
      <c r="A25" s="83" t="s">
        <v>61</v>
      </c>
      <c r="B25" s="84"/>
      <c r="C25" s="80" t="s">
        <v>75</v>
      </c>
      <c r="D25" s="31"/>
      <c r="E25" s="29" t="s">
        <v>78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2.5" customHeight="1">
      <c r="A26" s="85"/>
      <c r="B26" s="86"/>
      <c r="C26" s="80" t="s">
        <v>76</v>
      </c>
      <c r="D26" s="31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 ht="22.5" customHeight="1">
      <c r="A27" s="85"/>
      <c r="B27" s="86"/>
      <c r="C27" s="32"/>
      <c r="D27" s="33"/>
      <c r="E27" s="5"/>
      <c r="F27" s="6"/>
      <c r="G27" s="3"/>
      <c r="H27" s="6">
        <f t="shared" si="1"/>
        <v>0</v>
      </c>
      <c r="I27" s="2"/>
    </row>
    <row r="28" spans="1:9" ht="22.5" customHeight="1">
      <c r="A28" s="85"/>
      <c r="B28" s="86"/>
      <c r="C28" s="32"/>
      <c r="D28" s="33"/>
      <c r="E28" s="5"/>
      <c r="F28" s="6"/>
      <c r="G28" s="3"/>
      <c r="H28" s="6">
        <f t="shared" si="1"/>
        <v>0</v>
      </c>
      <c r="I28" s="2"/>
    </row>
    <row r="29" spans="1:9" ht="22.5" customHeight="1">
      <c r="A29" s="85"/>
      <c r="B29" s="86"/>
      <c r="C29" s="32"/>
      <c r="D29" s="33"/>
      <c r="E29" s="5"/>
      <c r="F29" s="6"/>
      <c r="G29" s="3"/>
      <c r="H29" s="6">
        <f t="shared" si="1"/>
        <v>0</v>
      </c>
      <c r="I29" s="2"/>
    </row>
    <row r="30" spans="1:9" ht="22.5" customHeight="1">
      <c r="A30" s="85"/>
      <c r="B30" s="86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22.5" customHeight="1">
      <c r="A31" s="85"/>
      <c r="B31" s="86"/>
      <c r="C31" s="32"/>
      <c r="D31" s="33"/>
      <c r="E31" s="5"/>
      <c r="F31" s="6"/>
      <c r="G31" s="3"/>
      <c r="H31" s="6">
        <f t="shared" si="1"/>
        <v>0</v>
      </c>
      <c r="I31" s="2"/>
    </row>
    <row r="32" spans="1:9" ht="22.5" customHeight="1">
      <c r="A32" s="87"/>
      <c r="B32" s="88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89" t="s">
        <v>30</v>
      </c>
      <c r="B33" s="90"/>
      <c r="C33" s="74" t="str">
        <f>IF(F37="현금(이체X)",Sheet2!C1,IF(F37="카드",Sheet2!C1,IF(F37="이체 및 현금영수증",Sheet2!C1,IF(F37="카드+현금",Sheet2!C2,IF(F37="이체 및 세금계산서",Sheet2!C1)))))</f>
        <v>선택사항</v>
      </c>
      <c r="D33" s="75"/>
      <c r="E33" s="64">
        <f>SUM(H24:H32)</f>
        <v>0</v>
      </c>
      <c r="F33" s="65"/>
      <c r="G33" s="65"/>
      <c r="H33" s="109" t="s">
        <v>18</v>
      </c>
      <c r="I33" s="2"/>
    </row>
    <row r="34" spans="1:9" ht="14.25" customHeight="1">
      <c r="A34" s="91"/>
      <c r="B34" s="92"/>
      <c r="C34" s="76"/>
      <c r="D34" s="77"/>
      <c r="E34" s="66"/>
      <c r="F34" s="67"/>
      <c r="G34" s="67"/>
      <c r="H34" s="110"/>
      <c r="I34" s="2"/>
    </row>
    <row r="35" spans="1:9" ht="16.5" customHeight="1">
      <c r="A35" s="81" t="s">
        <v>33</v>
      </c>
      <c r="B35" s="82"/>
      <c r="C35" s="72"/>
      <c r="D35" s="73"/>
      <c r="E35" s="8" t="s">
        <v>4</v>
      </c>
      <c r="F35" s="116">
        <f>SUM(E21,E33)</f>
        <v>567000</v>
      </c>
      <c r="G35" s="116"/>
      <c r="H35" s="9" t="s">
        <v>18</v>
      </c>
      <c r="I35" s="2"/>
    </row>
    <row r="36" spans="1:9" ht="16.5" customHeight="1">
      <c r="A36" s="81" t="s">
        <v>32</v>
      </c>
      <c r="B36" s="82"/>
      <c r="C36" s="70"/>
      <c r="D36" s="71"/>
      <c r="E36" s="8" t="s">
        <v>19</v>
      </c>
      <c r="F36" s="114">
        <f>F35*1.1-F35</f>
        <v>56700</v>
      </c>
      <c r="G36" s="115"/>
      <c r="H36" s="10"/>
      <c r="I36" s="2"/>
    </row>
    <row r="37" spans="1:9" ht="17.25" customHeight="1">
      <c r="A37" s="81" t="s">
        <v>28</v>
      </c>
      <c r="B37" s="82"/>
      <c r="C37" s="94"/>
      <c r="D37" s="95"/>
      <c r="E37" s="8" t="s">
        <v>27</v>
      </c>
      <c r="F37" s="68" t="s">
        <v>69</v>
      </c>
      <c r="G37" s="69"/>
      <c r="H37" s="28"/>
      <c r="I37" s="2"/>
    </row>
    <row r="38" spans="1:9" ht="19.5" customHeight="1">
      <c r="A38" s="89" t="s">
        <v>29</v>
      </c>
      <c r="B38" s="90"/>
      <c r="C38" s="96">
        <f>SUM(C35:C36)-C37</f>
        <v>0</v>
      </c>
      <c r="D38" s="97"/>
      <c r="E38" s="22" t="s">
        <v>28</v>
      </c>
      <c r="F38" s="118"/>
      <c r="G38" s="119"/>
      <c r="H38" s="120"/>
      <c r="I38" s="2"/>
    </row>
    <row r="39" spans="1:9" ht="20.25" customHeight="1">
      <c r="A39" s="91"/>
      <c r="B39" s="92"/>
      <c r="C39" s="98"/>
      <c r="D39" s="99"/>
      <c r="E39" s="26" t="s">
        <v>20</v>
      </c>
      <c r="F39" s="117">
        <f>IF(F37="현금(이체X)",F35,IF(F37="카드",ROUND(Sheet2!B5,-4),IF(F37="이체 및 현금영수증",F35+F35*10%,IF(F37="이체 및 세금계산서",F35+F35*10%,IF(F37="이체 및 세금계산서",F35+F35*10%,)))))-F38</f>
        <v>623700</v>
      </c>
      <c r="G39" s="117"/>
      <c r="H39" s="27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3"/>
      <c r="F41" s="93"/>
      <c r="G41" s="93"/>
      <c r="H41" s="93"/>
      <c r="I41" s="2"/>
    </row>
    <row r="42" spans="1:9">
      <c r="C42" s="2"/>
      <c r="D42" s="2"/>
      <c r="E42" s="93"/>
      <c r="F42" s="93"/>
      <c r="G42" s="93"/>
      <c r="H42" s="93"/>
      <c r="I42" s="2"/>
    </row>
    <row r="43" spans="1:9">
      <c r="C43" s="2"/>
      <c r="D43" s="2"/>
      <c r="E43" s="93"/>
      <c r="F43" s="93"/>
      <c r="G43" s="93"/>
      <c r="H43" s="93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0:D30"/>
    <mergeCell ref="C17:D17"/>
    <mergeCell ref="A6:B19"/>
    <mergeCell ref="A20:B2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5" ht="82.5">
      <c r="B1" t="s">
        <v>22</v>
      </c>
      <c r="C1" t="s">
        <v>34</v>
      </c>
      <c r="D1" s="12" t="s">
        <v>36</v>
      </c>
      <c r="E1" s="12" t="s">
        <v>36</v>
      </c>
    </row>
    <row r="2" spans="1:5">
      <c r="A2" t="s">
        <v>24</v>
      </c>
      <c r="B2" t="s">
        <v>18</v>
      </c>
      <c r="C2" t="s">
        <v>39</v>
      </c>
      <c r="D2" t="s">
        <v>35</v>
      </c>
    </row>
    <row r="3" spans="1:5">
      <c r="A3" t="s">
        <v>25</v>
      </c>
      <c r="B3" t="s">
        <v>31</v>
      </c>
      <c r="D3" s="13" t="s">
        <v>37</v>
      </c>
    </row>
    <row r="4" spans="1:5">
      <c r="A4" t="s">
        <v>26</v>
      </c>
      <c r="B4" s="11">
        <f>Sheet1!F35-(Sheet1!C35)</f>
        <v>567000</v>
      </c>
    </row>
    <row r="5" spans="1:5">
      <c r="A5" t="s">
        <v>40</v>
      </c>
      <c r="B5">
        <f>B4*1.13</f>
        <v>640709.99999999988</v>
      </c>
    </row>
    <row r="6" spans="1:5">
      <c r="A6" t="s">
        <v>38</v>
      </c>
    </row>
    <row r="7" spans="1:5">
      <c r="A7" t="s">
        <v>17</v>
      </c>
      <c r="B7" s="11">
        <v>60000</v>
      </c>
    </row>
    <row r="8" spans="1:5">
      <c r="A8" t="s">
        <v>48</v>
      </c>
      <c r="B8" s="11">
        <v>70000</v>
      </c>
    </row>
    <row r="9" spans="1:5">
      <c r="A9" t="s">
        <v>46</v>
      </c>
      <c r="B9" s="11">
        <v>80000</v>
      </c>
    </row>
    <row r="10" spans="1:5">
      <c r="A10" t="s">
        <v>47</v>
      </c>
      <c r="B10" s="11">
        <v>100000</v>
      </c>
    </row>
    <row r="11" spans="1:5">
      <c r="A11" t="s">
        <v>50</v>
      </c>
      <c r="B11" s="11">
        <v>151200</v>
      </c>
    </row>
    <row r="12" spans="1:5">
      <c r="A12" t="s">
        <v>49</v>
      </c>
      <c r="B12" s="11">
        <v>188000</v>
      </c>
    </row>
    <row r="13" spans="1:5">
      <c r="A13" t="s">
        <v>51</v>
      </c>
      <c r="B13" s="11">
        <v>194290</v>
      </c>
    </row>
    <row r="14" spans="1:5">
      <c r="A14" t="s">
        <v>52</v>
      </c>
      <c r="B14" s="11">
        <v>359000</v>
      </c>
    </row>
    <row r="15" spans="1:5">
      <c r="A15" t="s">
        <v>54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2023-01-15T06:35:43Z</cp:lastPrinted>
  <dcterms:created xsi:type="dcterms:W3CDTF">2019-03-28T03:58:09Z</dcterms:created>
  <dcterms:modified xsi:type="dcterms:W3CDTF">2023-01-15T08:24:24Z</dcterms:modified>
</cp:coreProperties>
</file>