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2BB671AF-4A49-4094-A532-DB0D07F7978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<sst xmlns="http://schemas.openxmlformats.org/spreadsheetml/2006/main" count="85" uniqueCount="75">
  <si>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</si>
  <si>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</si>
  <si>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</si>
  <si>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</si>
  <si>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</si>
  <si>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</si>
  <si>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</si>
  <si>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</si>
  <si>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</si>
  <si>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</si>
  <si>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</si>
  <si>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</si>
  <si>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</si>
  <si>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</si>
  <si>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</si>
  <si>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</si>
  <si>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</si>
  <si>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</si>
  <si>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</si>
  <si>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</si>
  <si>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</si>
  <si>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</si>
  <si>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</si>
  <si>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</si>
  <si>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</si>
  <si>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</si>
  <si>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</si>
  <si>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</si>
  <si>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</si>
  <si>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</si>
  <si>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</si>
  <si>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</si>
  <si>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</si>
  <si>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</si>
  <si>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</si>
  <si>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</si>
  <si>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</si>
  <si>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</si>
  <si>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</si>
  <si>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</si>
  <si>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</si>
  <si>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</si>
  <si>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</si>
  <si>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</si>
  <si>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</si>
  <si>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</si>
  <si>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</si>
  <si>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</si>
  <si>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</si>
  <si>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</si>
  <si>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</si>
  <si>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</si>
  <si>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</si>
  <si>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02 월    일</t>
    <phoneticPr fontId="1" type="noConversion"/>
  </si>
  <si>
    <t>AMD 라이젠 5 3600 (마티스) (정품)</t>
    <phoneticPr fontId="1" type="noConversion"/>
  </si>
  <si>
    <t>MSI MAG B450M 박격포 맥스</t>
    <phoneticPr fontId="1" type="noConversion"/>
  </si>
  <si>
    <t>삼성전자 DDR4 16G PC4-21300 (정품)</t>
    <phoneticPr fontId="1" type="noConversion"/>
  </si>
  <si>
    <t>RX570 팬텀게이밍 D 4G 디앤디컴</t>
    <phoneticPr fontId="1" type="noConversion"/>
  </si>
  <si>
    <t>WD Blue SN550 M.2 2280 (500GB)</t>
    <phoneticPr fontId="1" type="noConversion"/>
  </si>
  <si>
    <t>Seagate 2TB BarraCuda</t>
    <phoneticPr fontId="1" type="noConversion"/>
  </si>
  <si>
    <t>ABKO NCORE 펜타스 아크릴 LUNAR</t>
    <phoneticPr fontId="1" type="noConversion"/>
  </si>
  <si>
    <t>마이크로닉스 정격 600W</t>
    <phoneticPr fontId="1" type="noConversion"/>
  </si>
  <si>
    <t>ABKO SUITMASTER 자이로스 X101 RGB</t>
    <phoneticPr fontId="1" type="noConversion"/>
  </si>
  <si>
    <t>견적일자: 2020년  02 월  17   일</t>
    <phoneticPr fontId="1" type="noConversion"/>
  </si>
  <si>
    <t>카드</t>
  </si>
  <si>
    <t>Microsoft Windows 10 Home (DSP 64bit 한글)</t>
    <phoneticPr fontId="1" type="noConversion"/>
  </si>
  <si>
    <t xml:space="preserve"> </t>
    <phoneticPr fontId="1" type="noConversion"/>
  </si>
  <si>
    <t>고객성명(회사명): 임채주</t>
    <phoneticPr fontId="1" type="noConversion"/>
  </si>
  <si>
    <t>전화번호: 010-3241-2878</t>
    <phoneticPr fontId="1" type="noConversion"/>
  </si>
  <si>
    <t>큐닉스 합본세트 서비스</t>
    <phoneticPr fontId="1" type="noConversion"/>
  </si>
  <si>
    <t>마이크로닉스 장패드 서비스</t>
    <phoneticPr fontId="1" type="noConversion"/>
  </si>
  <si>
    <t>USB</t>
    <phoneticPr fontId="1" type="noConversion"/>
  </si>
  <si>
    <t>샌디스크 크루져 8G 서비스</t>
    <phoneticPr fontId="1" type="noConversion"/>
  </si>
  <si>
    <t>USB설치 디스트 서비스</t>
    <phoneticPr fontId="1" type="noConversion"/>
  </si>
  <si>
    <t>설치USB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</si>
</sst>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1" sqref="B11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38" t="s">
        <v>27</v>
      </c>
      <c r="C1" s="45"/>
      <c r="D1" s="46"/>
      <c r="E1" s="46"/>
      <c r="F1" s="47"/>
    </row>
    <row r="2" spans="1:7" ht="22.5" customHeight="1">
      <c r="A2" s="12" t="s">
        <v>68</v>
      </c>
      <c r="B2" s="39"/>
      <c r="C2" s="48"/>
      <c r="D2" s="49"/>
      <c r="E2" s="49"/>
      <c r="F2" s="50"/>
    </row>
    <row r="3" spans="1:7" ht="22.5" customHeight="1">
      <c r="A3" s="12" t="s">
        <v>63</v>
      </c>
      <c r="B3" s="12" t="s">
        <v>53</v>
      </c>
      <c r="C3" s="48"/>
      <c r="D3" s="49"/>
      <c r="E3" s="49"/>
      <c r="F3" s="50"/>
    </row>
    <row r="4" spans="1:7" ht="22.5" customHeight="1">
      <c r="A4" s="33" t="s">
        <v>25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3" t="s">
        <v>54</v>
      </c>
      <c r="C6" s="3" t="s">
        <v>6</v>
      </c>
      <c r="D6" s="8">
        <v>300000</v>
      </c>
      <c r="E6" s="3">
        <v>1</v>
      </c>
      <c r="F6" s="8">
        <f>D6*E6</f>
        <v>300000</v>
      </c>
      <c r="G6" s="2"/>
    </row>
    <row r="7" spans="1:7" ht="24" customHeight="1">
      <c r="A7" s="43"/>
      <c r="B7" s="13" t="s">
        <v>55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3"/>
      <c r="B8" s="13" t="s">
        <v>56</v>
      </c>
      <c r="C8" s="3" t="s">
        <v>8</v>
      </c>
      <c r="D8" s="8">
        <v>85000</v>
      </c>
      <c r="E8" s="3">
        <v>2</v>
      </c>
      <c r="F8" s="8">
        <f t="shared" si="0"/>
        <v>170000</v>
      </c>
      <c r="G8" s="2"/>
    </row>
    <row r="9" spans="1:7">
      <c r="A9" s="43"/>
      <c r="B9" s="13" t="s">
        <v>57</v>
      </c>
      <c r="C9" s="3" t="s">
        <v>9</v>
      </c>
      <c r="D9" s="8">
        <v>175000</v>
      </c>
      <c r="E9" s="3">
        <v>1</v>
      </c>
      <c r="F9" s="8">
        <f t="shared" si="0"/>
        <v>175000</v>
      </c>
      <c r="G9" s="2"/>
    </row>
    <row r="10" spans="1:7" ht="24" customHeight="1">
      <c r="A10" s="43"/>
      <c r="B10" s="13" t="s">
        <v>58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3"/>
      <c r="B11" s="13" t="s">
        <v>59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3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60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3"/>
      <c r="B14" s="11" t="s">
        <v>61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3"/>
      <c r="B15" s="11" t="s">
        <v>62</v>
      </c>
      <c r="C15" s="3" t="s">
        <v>15</v>
      </c>
      <c r="D15" s="8">
        <v>25000</v>
      </c>
      <c r="E15" s="3">
        <v>1</v>
      </c>
      <c r="F15" s="8">
        <f t="shared" si="0"/>
        <v>25000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73" t="s">
        <v>65</v>
      </c>
      <c r="C19" s="4" t="s">
        <v>37</v>
      </c>
      <c r="D19" s="9">
        <v>150000</v>
      </c>
      <c r="E19" s="4">
        <v>1</v>
      </c>
      <c r="F19" s="8">
        <f t="shared" si="0"/>
        <v>150000</v>
      </c>
      <c r="G19" s="2"/>
    </row>
    <row r="20" spans="1:7" ht="17.25" thickBot="1">
      <c r="A20" s="43"/>
      <c r="B20" s="15"/>
      <c r="C20" s="4" t="s">
        <v>33</v>
      </c>
      <c r="D20" s="9"/>
      <c r="E20" s="4"/>
      <c r="F20" s="8" t="s">
        <v>66</v>
      </c>
      <c r="G20" s="2"/>
    </row>
    <row r="21" spans="1:7" ht="12.75" customHeight="1" thickBot="1">
      <c r="A21" s="43"/>
      <c r="B21" s="35" t="s">
        <v>18</v>
      </c>
      <c r="C21" s="66">
        <f>SUM(F6:F20)</f>
        <v>1240000</v>
      </c>
      <c r="D21" s="66"/>
      <c r="E21" s="72">
        <v>1</v>
      </c>
      <c r="F21" s="56" t="s">
        <v>20</v>
      </c>
      <c r="G21" s="2"/>
    </row>
    <row r="22" spans="1:7" ht="12.75" customHeight="1" thickBot="1">
      <c r="A22" s="43"/>
      <c r="B22" s="36"/>
      <c r="C22" s="66">
        <f>C21*E21</f>
        <v>1240000</v>
      </c>
      <c r="D22" s="66"/>
      <c r="E22" s="66"/>
      <c r="F22" s="57"/>
      <c r="G22" s="2"/>
    </row>
    <row r="23" spans="1:7" ht="12.75" customHeight="1" thickBot="1">
      <c r="A23" s="43"/>
      <c r="B23" s="37"/>
      <c r="C23" s="66"/>
      <c r="D23" s="66"/>
      <c r="E23" s="66"/>
      <c r="F23" s="58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9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69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0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0"/>
      <c r="B28" s="10" t="s">
        <v>70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0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0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0"/>
      <c r="B31" s="10" t="s">
        <v>72</v>
      </c>
      <c r="C31" s="7" t="s">
        <v>71</v>
      </c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0"/>
      <c r="B32" s="10"/>
      <c r="C32" s="7"/>
      <c r="D32" s="8"/>
      <c r="E32" s="3"/>
      <c r="F32" s="8">
        <f t="shared" si="1"/>
        <v>0</v>
      </c>
      <c r="G32" s="2"/>
    </row>
    <row r="33" spans="1:7">
      <c r="A33" s="61"/>
      <c r="B33" s="10" t="s">
        <v>73</v>
      </c>
      <c r="C33" s="7" t="s">
        <v>74</v>
      </c>
      <c r="D33" s="8">
        <v>0</v>
      </c>
      <c r="E33" s="3">
        <v>1</v>
      </c>
      <c r="F33" s="8">
        <f t="shared" si="1"/>
        <v>0</v>
      </c>
      <c r="G33" s="2"/>
    </row>
    <row r="34" spans="1:7" ht="13.5" customHeight="1">
      <c r="A34" s="29" t="s">
        <v>45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65">
        <f>SUM(F25:F33)</f>
        <v>0</v>
      </c>
      <c r="D34" s="65"/>
      <c r="E34" s="67"/>
      <c r="F34" s="54" t="s">
        <v>20</v>
      </c>
      <c r="G34" s="2"/>
    </row>
    <row r="35" spans="1:7" ht="14.25" customHeight="1">
      <c r="A35" s="30"/>
      <c r="B35" s="41"/>
      <c r="C35" s="68"/>
      <c r="D35" s="68"/>
      <c r="E35" s="69"/>
      <c r="F35" s="55"/>
      <c r="G35" s="2"/>
    </row>
    <row r="36" spans="1:7" ht="16.5" customHeight="1">
      <c r="A36" s="18" t="s">
        <v>48</v>
      </c>
      <c r="B36" s="25"/>
      <c r="C36" s="16" t="s">
        <v>4</v>
      </c>
      <c r="D36" s="64">
        <f>SUM(C22,C34)</f>
        <v>1240000</v>
      </c>
      <c r="E36" s="64"/>
      <c r="F36" s="17" t="s">
        <v>20</v>
      </c>
      <c r="G36" s="2"/>
    </row>
    <row r="37" spans="1:7" ht="16.5" customHeight="1">
      <c r="A37" s="18" t="s">
        <v>49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62">
        <f>D36*1.1-D36</f>
        <v>124000</v>
      </c>
      <c r="E37" s="63"/>
      <c r="F37" s="19"/>
      <c r="G37" s="2"/>
    </row>
    <row r="38" spans="1:7" ht="17.25" customHeight="1">
      <c r="A38" s="18" t="s">
        <v>43</v>
      </c>
      <c r="B38" s="23"/>
      <c r="C38" s="16" t="s">
        <v>41</v>
      </c>
      <c r="D38" s="70" t="s">
        <v>64</v>
      </c>
      <c r="E38" s="71"/>
      <c r="F38" s="20"/>
      <c r="G38" s="2"/>
    </row>
    <row r="39" spans="1:7" ht="17.25" customHeight="1">
      <c r="A39" s="28" t="s">
        <v>44</v>
      </c>
      <c r="B39" s="31">
        <f>SUM(B36:B37)-B38</f>
        <v>0</v>
      </c>
      <c r="C39" s="16" t="s">
        <v>43</v>
      </c>
      <c r="D39" s="64">
        <v>1200</v>
      </c>
      <c r="E39" s="64"/>
      <c r="F39" s="64"/>
      <c r="G39" s="2"/>
    </row>
    <row r="40" spans="1:7" ht="16.5" customHeight="1">
      <c r="A40" s="28"/>
      <c r="B40" s="32"/>
      <c r="C40" s="26" t="s">
        <v>23</v>
      </c>
      <c r="D40" s="65">
        <f>IF(D38="현금(이체X)",D36,IF(D38="카드",D36+D36*13%,IF(D38="이체 및 현금영수증",D36+D36*10%,IF(D38="이체 및 세금계산서",D36+D36*10%,IF(D38="이체 및 세금계산서",D36+D36*10%,)))))-D39</f>
        <v>1400000</v>
      </c>
      <c r="E40" s="65"/>
      <c r="F40" s="27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2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1">
        <f>Sheet1!D36-(Sheet1!B36/1.1)</f>
        <v>1240000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2020-02-17T02:35:28Z</dcterms:modified>
</cp:coreProperties>
</file>