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8DF6B43-C5BB-4DD0-90A9-DBBE0752D25C}" xr6:coauthVersionLast="47" xr6:coauthVersionMax="47" xr10:uidLastSave="{00000000-0000-0000-0000-000000000000}"/>
  <bookViews>
    <workbookView xWindow="5100" yWindow="3990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10" i="1" l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<sst xmlns="http://schemas.openxmlformats.org/spreadsheetml/2006/main" count="72" uniqueCount="61">
  <si>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</si>
  <si>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</si>
  <si>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</si>
  <si>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</si>
  <si>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</si>
  <si>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</si>
  <si>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</si>
  <si>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</si>
  <si>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</si>
  <si>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</si>
  <si>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</si>
  <si>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</si>
  <si>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</si>
  <si>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</si>
  <si>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</si>
  <si>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</si>
  <si>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</si>
  <si>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</si>
  <si>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</si>
  <si>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</si>
  <si>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</si>
  <si>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</si>
  <si>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</si>
  <si>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</si>
  <si>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</si>
  <si>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</si>
  <si>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</si>
  <si>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</si>
  <si>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</si>
  <si>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</si>
  <si>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</si>
  <si>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</si>
  <si>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</si>
  <si>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</si>
  <si>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</si>
  <si>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</si>
  <si>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</si>
  <si>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</si>
  <si>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</si>
  <si>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</si>
  <si>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</si>
  <si>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</si>
  <si>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</si>
  <si>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</si>
  <si>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</si>
  <si>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</si>
  <si>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</si>
  <si>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</si>
  <si>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</si>
  <si>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</si>
  <si>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</si>
  <si>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</si>
  <si>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2020 LG 그램 / 그램(gram) / 아이스레이크 / 인텔 코어 i5-1035G7 / 8GB RAM 256GB NVMe SSD / M.2(NVMe) / Windows 10 home 추가 / 39.6cm(15형) / 1920x1080(FHD) / 내장그래픽 / 인텔® Iris®Plus / HDMI / USB3.1 / USBType-C / THUNDERBOLT / 숫자키보드 / 키보드라이트 / ODD미포함 / 화이트 / 1130G</t>
    <phoneticPr fontId="1" type="noConversion"/>
  </si>
  <si>
    <t>갤럭시북 Pro NT951XDB-KR58S</t>
    <phoneticPr fontId="1" type="noConversion"/>
  </si>
  <si>
    <t>노트북</t>
    <phoneticPr fontId="1" type="noConversion"/>
  </si>
  <si>
    <t>설명</t>
    <phoneticPr fontId="1" type="noConversion"/>
  </si>
  <si>
    <t xml:space="preserve"> LG gram 17 17Z95N-OA76K 1TB (500G 추가)</t>
    <phoneticPr fontId="1" type="noConversion"/>
  </si>
  <si>
    <t>LG gram 15 15ZD90N-VX50K (윈도우10추가)</t>
    <phoneticPr fontId="1" type="noConversion"/>
  </si>
  <si>
    <t>일리미스테라퓨틱스㈜</t>
    <phoneticPr fontId="1" type="noConversion"/>
  </si>
  <si>
    <t>010-5105-8029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</si>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</sst>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8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46</v>
      </c>
      <c r="B1" s="23" t="s">
        <v>58</v>
      </c>
      <c r="C1" s="43" t="s">
        <v>49</v>
      </c>
      <c r="D1" s="44"/>
      <c r="E1" s="101"/>
      <c r="F1" s="102"/>
      <c r="G1" s="102"/>
      <c r="H1" s="103"/>
    </row>
    <row r="2" spans="1:9" ht="22.5" customHeight="1">
      <c r="A2" s="15" t="s">
        <v>33</v>
      </c>
      <c r="B2" s="22" t="s">
        <v>59</v>
      </c>
      <c r="C2" s="45"/>
      <c r="D2" s="46"/>
      <c r="E2" s="104"/>
      <c r="F2" s="105"/>
      <c r="G2" s="105"/>
      <c r="H2" s="106"/>
    </row>
    <row r="3" spans="1:9" ht="22.5" customHeight="1">
      <c r="A3" s="15" t="s">
        <v>34</v>
      </c>
      <c r="B3" s="17">
        <f ca="1">TODAY()</f>
        <v>44441</v>
      </c>
      <c r="C3" s="16" t="s">
        <v>35</v>
      </c>
      <c r="D3" s="21"/>
      <c r="E3" s="104"/>
      <c r="F3" s="105"/>
      <c r="G3" s="105"/>
      <c r="H3" s="106"/>
    </row>
    <row r="4" spans="1:9" ht="22.5" customHeight="1">
      <c r="A4" s="14" t="s">
        <v>32</v>
      </c>
      <c r="B4" s="49"/>
      <c r="C4" s="49"/>
      <c r="D4" s="50"/>
      <c r="E4" s="107"/>
      <c r="F4" s="108"/>
      <c r="G4" s="108"/>
      <c r="H4" s="109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50</v>
      </c>
      <c r="B6" s="34"/>
      <c r="C6" s="121" t="s">
        <v>57</v>
      </c>
      <c r="D6" s="122"/>
      <c r="E6" s="123" t="s">
        <v>54</v>
      </c>
      <c r="F6" s="128">
        <v>1380000</v>
      </c>
      <c r="G6" s="131">
        <v>1</v>
      </c>
      <c r="H6" s="128">
        <f>F6*G6</f>
        <v>1380000</v>
      </c>
      <c r="I6" s="2"/>
    </row>
    <row r="7" spans="1:9" ht="24" customHeight="1">
      <c r="A7" s="35"/>
      <c r="B7" s="36"/>
      <c r="C7" s="124" t="s">
        <v>52</v>
      </c>
      <c r="D7" s="38"/>
      <c r="E7" s="125" t="s">
        <v>55</v>
      </c>
      <c r="F7" s="129"/>
      <c r="G7" s="132"/>
      <c r="H7" s="129"/>
      <c r="I7" s="2"/>
    </row>
    <row r="8" spans="1:9" ht="25.5" customHeight="1">
      <c r="A8" s="35"/>
      <c r="B8" s="36"/>
      <c r="C8" s="39"/>
      <c r="D8" s="40"/>
      <c r="E8" s="126"/>
      <c r="F8" s="129"/>
      <c r="G8" s="132"/>
      <c r="H8" s="129"/>
      <c r="I8" s="2"/>
    </row>
    <row r="9" spans="1:9" ht="37.5" customHeight="1">
      <c r="A9" s="35"/>
      <c r="B9" s="36"/>
      <c r="C9" s="39"/>
      <c r="D9" s="40"/>
      <c r="E9" s="127"/>
      <c r="F9" s="130"/>
      <c r="G9" s="133"/>
      <c r="H9" s="130"/>
      <c r="I9" s="2"/>
    </row>
    <row r="10" spans="1:9" ht="24" customHeight="1">
      <c r="A10" s="35"/>
      <c r="B10" s="36"/>
      <c r="C10" s="120" t="s">
        <v>56</v>
      </c>
      <c r="D10" s="60"/>
      <c r="E10" s="3" t="s">
        <v>54</v>
      </c>
      <c r="F10" s="6">
        <v>2090000</v>
      </c>
      <c r="G10" s="3">
        <v>1</v>
      </c>
      <c r="H10" s="6">
        <f t="shared" ref="H7:H19" si="0">F10*G10</f>
        <v>2090000</v>
      </c>
      <c r="I10" s="2"/>
    </row>
    <row r="11" spans="1:9" ht="34.5" customHeight="1">
      <c r="A11" s="35"/>
      <c r="B11" s="36"/>
      <c r="C11" s="61" t="s">
        <v>53</v>
      </c>
      <c r="D11" s="62"/>
      <c r="E11" s="3" t="s">
        <v>54</v>
      </c>
      <c r="F11" s="6">
        <v>1580000</v>
      </c>
      <c r="G11" s="3">
        <v>1</v>
      </c>
      <c r="H11" s="6">
        <f t="shared" si="0"/>
        <v>1580000</v>
      </c>
      <c r="I11" s="2"/>
    </row>
    <row r="12" spans="1:9" ht="24" customHeight="1">
      <c r="A12" s="35"/>
      <c r="B12" s="36"/>
      <c r="C12" s="120"/>
      <c r="D12" s="60"/>
      <c r="E12" s="3"/>
      <c r="F12" s="6"/>
      <c r="G12" s="3"/>
      <c r="H12" s="6">
        <f t="shared" si="0"/>
        <v>0</v>
      </c>
      <c r="I12" s="2"/>
    </row>
    <row r="13" spans="1:9" ht="24" customHeight="1">
      <c r="A13" s="35"/>
      <c r="B13" s="36"/>
      <c r="C13" s="94"/>
      <c r="D13" s="55"/>
      <c r="E13" s="3"/>
      <c r="F13" s="6"/>
      <c r="G13" s="3"/>
      <c r="H13" s="6">
        <f t="shared" si="0"/>
        <v>0</v>
      </c>
      <c r="I13" s="2"/>
    </row>
    <row r="14" spans="1:9" ht="29.25" customHeight="1">
      <c r="A14" s="35"/>
      <c r="B14" s="36"/>
      <c r="C14" s="54"/>
      <c r="D14" s="55"/>
      <c r="E14" s="3"/>
      <c r="F14" s="6"/>
      <c r="G14" s="3"/>
      <c r="H14" s="6">
        <f t="shared" si="0"/>
        <v>0</v>
      </c>
      <c r="I14" s="2"/>
    </row>
    <row r="15" spans="1:9" ht="24" customHeight="1">
      <c r="A15" s="35"/>
      <c r="B15" s="36"/>
      <c r="C15" s="54"/>
      <c r="D15" s="55"/>
      <c r="E15" s="3"/>
      <c r="F15" s="6"/>
      <c r="G15" s="3"/>
      <c r="H15" s="6">
        <f t="shared" si="0"/>
        <v>0</v>
      </c>
      <c r="I15" s="2"/>
    </row>
    <row r="16" spans="1:9" ht="24" customHeight="1">
      <c r="A16" s="35"/>
      <c r="B16" s="36"/>
      <c r="C16" s="56" t="s">
        <v>48</v>
      </c>
      <c r="D16" s="57"/>
      <c r="E16" s="3"/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36</v>
      </c>
      <c r="E17" s="4" t="s">
        <v>6</v>
      </c>
      <c r="F17" s="7"/>
      <c r="G17" s="4"/>
      <c r="H17" s="6">
        <f t="shared" si="0"/>
        <v>0</v>
      </c>
      <c r="I17" s="2"/>
    </row>
    <row r="18" spans="1:9">
      <c r="A18" s="35"/>
      <c r="B18" s="36"/>
      <c r="C18" s="58" t="s">
        <v>44</v>
      </c>
      <c r="D18" s="59"/>
      <c r="E18" s="4" t="s">
        <v>14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 t="s">
        <v>47</v>
      </c>
      <c r="F19" s="7"/>
      <c r="G19" s="4"/>
      <c r="H19" s="6">
        <f t="shared" si="0"/>
        <v>0</v>
      </c>
      <c r="I19" s="2"/>
    </row>
    <row r="20" spans="1:9" ht="12.75" customHeight="1">
      <c r="A20" s="37" t="s">
        <v>51</v>
      </c>
      <c r="B20" s="38"/>
      <c r="C20" s="51" t="s">
        <v>7</v>
      </c>
      <c r="D20" s="51"/>
      <c r="E20" s="65">
        <f>SUM(H6:H19)</f>
        <v>5050000</v>
      </c>
      <c r="F20" s="65"/>
      <c r="G20" s="28">
        <v>1</v>
      </c>
      <c r="H20" s="112" t="s">
        <v>9</v>
      </c>
      <c r="I20" s="2"/>
    </row>
    <row r="21" spans="1:9" ht="12.75" customHeight="1">
      <c r="A21" s="39"/>
      <c r="B21" s="40"/>
      <c r="C21" s="51"/>
      <c r="D21" s="51"/>
      <c r="E21" s="65">
        <f>E20*G20</f>
        <v>5050000</v>
      </c>
      <c r="F21" s="65"/>
      <c r="G21" s="65"/>
      <c r="H21" s="112"/>
      <c r="I21" s="2"/>
    </row>
    <row r="22" spans="1:9" ht="12.75" customHeight="1">
      <c r="A22" s="39"/>
      <c r="B22" s="40"/>
      <c r="C22" s="51"/>
      <c r="D22" s="51"/>
      <c r="E22" s="65"/>
      <c r="F22" s="65"/>
      <c r="G22" s="65"/>
      <c r="H22" s="112"/>
      <c r="I22" s="2"/>
    </row>
    <row r="23" spans="1:9" ht="17.25" customHeight="1">
      <c r="A23" s="39"/>
      <c r="B23" s="40"/>
      <c r="C23" s="92" t="s">
        <v>12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1"/>
      <c r="B24" s="42"/>
      <c r="C24" s="54"/>
      <c r="D24" s="55"/>
      <c r="E24" s="5"/>
      <c r="F24" s="6"/>
      <c r="G24" s="3"/>
      <c r="H24" s="6">
        <f>F24*G24</f>
        <v>0</v>
      </c>
      <c r="I24" s="2"/>
    </row>
    <row r="25" spans="1:9" ht="25.15" customHeight="1">
      <c r="A25" s="74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5"/>
      <c r="C25" s="94"/>
      <c r="D25" s="55"/>
      <c r="E25" s="32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5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63"/>
      <c r="D27" s="64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63"/>
      <c r="D28" s="6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21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0" t="s">
        <v>9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24</v>
      </c>
      <c r="B35" s="73"/>
      <c r="C35" s="86"/>
      <c r="D35" s="87"/>
      <c r="E35" s="8" t="s">
        <v>4</v>
      </c>
      <c r="F35" s="115">
        <f>SUM(E21,E33)</f>
        <v>5050000</v>
      </c>
      <c r="G35" s="115"/>
      <c r="H35" s="9" t="s">
        <v>9</v>
      </c>
      <c r="I35" s="2"/>
    </row>
    <row r="36" spans="1:9" ht="16.5" customHeight="1">
      <c r="A36" s="72" t="s">
        <v>23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10</v>
      </c>
      <c r="F36" s="113">
        <f>F35*1.1-F35</f>
        <v>505000</v>
      </c>
      <c r="G36" s="114"/>
      <c r="H36" s="10"/>
      <c r="I36" s="2"/>
    </row>
    <row r="37" spans="1:9" ht="17.25" customHeight="1">
      <c r="A37" s="72" t="s">
        <v>19</v>
      </c>
      <c r="B37" s="73"/>
      <c r="C37" s="95"/>
      <c r="D37" s="96"/>
      <c r="E37" s="8" t="s">
        <v>18</v>
      </c>
      <c r="F37" s="70" t="s">
        <v>60</v>
      </c>
      <c r="G37" s="71"/>
      <c r="H37" s="31"/>
      <c r="I37" s="2"/>
    </row>
    <row r="38" spans="1:9" ht="19.5" customHeight="1">
      <c r="A38" s="80" t="s">
        <v>20</v>
      </c>
      <c r="B38" s="81"/>
      <c r="C38" s="97">
        <f>SUM(C35:C36)-C37</f>
        <v>0</v>
      </c>
      <c r="D38" s="98"/>
      <c r="E38" s="25" t="s">
        <v>19</v>
      </c>
      <c r="F38" s="117"/>
      <c r="G38" s="118"/>
      <c r="H38" s="119"/>
      <c r="I38" s="2"/>
    </row>
    <row r="39" spans="1:9" ht="20.25" customHeight="1">
      <c r="A39" s="82"/>
      <c r="B39" s="83"/>
      <c r="C39" s="99"/>
      <c r="D39" s="100"/>
      <c r="E39" s="29" t="s">
        <v>11</v>
      </c>
      <c r="F39" s="116">
        <f>IF(F37="현금(이체X)",F35,IF(F37="카드",ROUND(Sheet2!B5,-4),IF(F37="이체 및 현금영수증",F35+F35*10%,IF(F37="이체 및 세금계산서",F35+F35*10%,IF(F37="이체 및 세금계산서",F35+F35*10%,)))))-F38</f>
        <v>5555000</v>
      </c>
      <c r="G39" s="116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H6:H9"/>
    <mergeCell ref="E7:E9"/>
    <mergeCell ref="F6:F9"/>
    <mergeCell ref="G6:G9"/>
    <mergeCell ref="A38:B39"/>
    <mergeCell ref="C37:D37"/>
    <mergeCell ref="C38:D39"/>
    <mergeCell ref="E1:H4"/>
    <mergeCell ref="H33:H34"/>
    <mergeCell ref="H20:H22"/>
    <mergeCell ref="A5:B5"/>
    <mergeCell ref="C6:D6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7:D9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13</v>
      </c>
      <c r="C1" t="s">
        <v>25</v>
      </c>
      <c r="D1" s="12" t="s">
        <v>27</v>
      </c>
      <c r="E1" s="12" t="s">
        <v>27</v>
      </c>
      <c r="F1" s="26"/>
    </row>
    <row r="2" spans="1:6">
      <c r="A2" t="s">
        <v>15</v>
      </c>
      <c r="B2" t="s">
        <v>9</v>
      </c>
      <c r="C2" t="s">
        <v>30</v>
      </c>
      <c r="D2" t="s">
        <v>26</v>
      </c>
    </row>
    <row r="3" spans="1:6">
      <c r="A3" t="s">
        <v>16</v>
      </c>
      <c r="B3" t="s">
        <v>22</v>
      </c>
      <c r="D3" s="13" t="s">
        <v>28</v>
      </c>
    </row>
    <row r="4" spans="1:6">
      <c r="A4" t="s">
        <v>17</v>
      </c>
      <c r="B4" s="11">
        <f>Sheet1!F35-(Sheet1!C35)</f>
        <v>5050000</v>
      </c>
    </row>
    <row r="5" spans="1:6">
      <c r="A5" t="s">
        <v>31</v>
      </c>
      <c r="B5">
        <f>B4*1.13</f>
        <v>5706499.9999999991</v>
      </c>
    </row>
    <row r="6" spans="1:6">
      <c r="A6" t="s">
        <v>29</v>
      </c>
    </row>
    <row r="7" spans="1:6">
      <c r="A7" t="s">
        <v>8</v>
      </c>
      <c r="B7" s="11">
        <v>60000</v>
      </c>
    </row>
    <row r="8" spans="1:6">
      <c r="A8" t="s">
        <v>39</v>
      </c>
      <c r="B8" s="11">
        <v>70000</v>
      </c>
    </row>
    <row r="9" spans="1:6">
      <c r="A9" t="s">
        <v>37</v>
      </c>
      <c r="B9" s="11">
        <v>80000</v>
      </c>
    </row>
    <row r="10" spans="1:6">
      <c r="A10" t="s">
        <v>38</v>
      </c>
      <c r="B10" s="11">
        <v>100000</v>
      </c>
    </row>
    <row r="11" spans="1:6">
      <c r="A11" t="s">
        <v>41</v>
      </c>
      <c r="B11" s="11">
        <v>151200</v>
      </c>
    </row>
    <row r="12" spans="1:6">
      <c r="A12" t="s">
        <v>40</v>
      </c>
      <c r="B12" s="11">
        <v>188000</v>
      </c>
    </row>
    <row r="13" spans="1:6">
      <c r="A13" t="s">
        <v>42</v>
      </c>
      <c r="B13" s="11">
        <v>194290</v>
      </c>
    </row>
    <row r="14" spans="1:6">
      <c r="A14" t="s">
        <v>43</v>
      </c>
      <c r="B14" s="11">
        <v>359000</v>
      </c>
    </row>
    <row r="15" spans="1:6">
      <c r="A15" t="s">
        <v>45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2021-09-02T08:35:58Z</dcterms:modified>
</cp:coreProperties>
</file>