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379122D-88D1-4C7F-9E41-C03905D00801}" xr6:coauthVersionLast="47" xr6:coauthVersionMax="47" xr10:uidLastSave="{00000000-0000-0000-0000-000000000000}"/>
  <bookViews>
    <workbookView xWindow="3120" yWindow="13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<sst xmlns="http://schemas.openxmlformats.org/spreadsheetml/2006/main" count="104" uniqueCount="89">
  <si>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</si>
  <si>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</si>
  <si>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</si>
  <si>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</si>
  <si>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</si>
  <si>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</si>
  <si>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</si>
  <si>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</si>
  <si>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</si>
  <si>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</si>
  <si>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</si>
  <si>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</si>
  <si>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</si>
  <si>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</si>
  <si>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</si>
  <si>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</si>
  <si>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</si>
  <si>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</si>
  <si>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</si>
  <si>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</si>
  <si>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</si>
  <si>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</si>
  <si>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</si>
  <si>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</si>
  <si>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</si>
  <si>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</si>
  <si>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</si>
  <si>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</si>
  <si>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</si>
  <si>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</si>
  <si>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</si>
  <si>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</si>
  <si>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</si>
  <si>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</si>
  <si>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</si>
  <si>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</si>
  <si>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</si>
  <si>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</si>
  <si>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</si>
  <si>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</si>
  <si>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</si>
  <si>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</si>
  <si>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</si>
  <si>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</si>
  <si>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</si>
  <si>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</si>
  <si>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</si>
  <si>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</si>
  <si>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</si>
  <si>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</si>
  <si>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</si>
  <si>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</si>
  <si>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</si>
  <si>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</si>
  <si>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</si>
  <si>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</si>
  <si>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</si>
  <si>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</si>
  <si>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</si>
  <si>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</si>
  <si>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</si>
  <si>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</si>
  <si>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</si>
  <si>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</si>
  <si>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</si>
  <si>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</si>
  <si>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</si>
  <si>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</si>
  <si>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</si>
  <si>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</si>
  <si>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</si>
  <si>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인텔 코어i5-14세대 14500 (랩터레이크 리프레시) (정품)</t>
    <phoneticPr fontId="1" type="noConversion"/>
  </si>
  <si>
    <t>ASUS PRIME H610M-K D4 인텍앤컴퍼니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</si>
  <si>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</si>
  <si>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</si>
  <si>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HDD</t>
    <phoneticPr fontId="1" type="noConversion"/>
  </si>
  <si>
    <t>Seagate BarraCuda 7200/256M (ST1000DM014, 1TB)</t>
    <phoneticPr fontId="1" type="noConversion"/>
  </si>
  <si>
    <t>앱코 O30 오피스 (블랙)</t>
    <phoneticPr fontId="1" type="noConversion"/>
  </si>
  <si>
    <t>인텔 코어i3-14세대 14100 (랩터레이크 리프레시) (정품)</t>
    <phoneticPr fontId="1" type="noConversion"/>
  </si>
  <si>
    <t>LAN CARD</t>
    <phoneticPr fontId="1" type="noConversion"/>
  </si>
  <si>
    <t>이지넷유비쿼터스 넥스트 NEXT-3100K EX 기가비트 랜카드</t>
    <phoneticPr fontId="1" type="noConversion"/>
  </si>
  <si>
    <t>제이씨현 UDEA EDGE ED2423RA 유케어 IPS 홈엔터 75</t>
    <phoneticPr fontId="1" type="noConversion"/>
  </si>
  <si>
    <t>키보드마우스</t>
    <phoneticPr fontId="1" type="noConversion"/>
  </si>
  <si>
    <t>키보드마우스 합본 셋트 S/V</t>
    <phoneticPr fontId="1" type="noConversion"/>
  </si>
  <si>
    <t>패드</t>
    <phoneticPr fontId="1" type="noConversion"/>
  </si>
  <si>
    <t>마우스패드</t>
    <phoneticPr fontId="1" type="noConversion"/>
  </si>
  <si>
    <t>인하대학교 산학협력단 (김동욱)</t>
    <phoneticPr fontId="1" type="noConversion"/>
  </si>
  <si>
    <t>010-3335-9517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</si>
  <si>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 (공임 미포함시 해당되지 않습니다.)  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</si>
</sst>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86</v>
      </c>
      <c r="C1" s="41"/>
      <c r="D1" s="42"/>
      <c r="E1" s="115"/>
      <c r="F1" s="116"/>
      <c r="G1" s="116"/>
      <c r="H1" s="117"/>
    </row>
    <row r="2" spans="1:9" ht="22.5" customHeight="1">
      <c r="A2" s="15" t="s">
        <v>33</v>
      </c>
      <c r="B2" s="16" t="s">
        <v>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34</v>
      </c>
      <c r="B3" s="17">
        <f ca="1">TODAY()</f>
        <v>45646</v>
      </c>
      <c r="C3" s="15" t="s">
        <v>35</v>
      </c>
      <c r="D3" s="18"/>
      <c r="E3" s="118"/>
      <c r="F3" s="119"/>
      <c r="G3" s="119"/>
      <c r="H3" s="120"/>
    </row>
    <row r="4" spans="1:9" ht="22.5" customHeight="1">
      <c r="A4" s="19" t="s">
        <v>32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88</v>
      </c>
      <c r="B6" s="71"/>
      <c r="C6" s="58" t="s">
        <v>71</v>
      </c>
      <c r="D6" s="59"/>
      <c r="E6" s="21" t="s">
        <v>6</v>
      </c>
      <c r="F6" s="22">
        <v>358000</v>
      </c>
      <c r="G6" s="21">
        <v>1</v>
      </c>
      <c r="H6" s="22">
        <f>F6*G6</f>
        <v>358000</v>
      </c>
      <c r="I6" s="1"/>
    </row>
    <row r="7" spans="1:9" ht="24" customHeight="1">
      <c r="A7" s="72"/>
      <c r="B7" s="73"/>
      <c r="C7" s="58" t="s">
        <v>78</v>
      </c>
      <c r="D7" s="59"/>
      <c r="E7" s="23" t="s">
        <v>6</v>
      </c>
      <c r="F7" s="22">
        <v>175000</v>
      </c>
      <c r="G7" s="21">
        <v>1</v>
      </c>
      <c r="H7" s="22">
        <f t="shared" ref="H7:H20" si="0">F7*G7</f>
        <v>175000</v>
      </c>
      <c r="I7" s="1"/>
    </row>
    <row r="8" spans="1:9" ht="25.5" customHeight="1">
      <c r="A8" s="72"/>
      <c r="B8" s="73"/>
      <c r="C8" s="127" t="s">
        <v>72</v>
      </c>
      <c r="D8" s="128"/>
      <c r="E8" s="21" t="s">
        <v>7</v>
      </c>
      <c r="F8" s="22">
        <v>95000</v>
      </c>
      <c r="G8" s="21">
        <v>2</v>
      </c>
      <c r="H8" s="22">
        <f t="shared" si="0"/>
        <v>190000</v>
      </c>
      <c r="I8" s="1"/>
    </row>
    <row r="9" spans="1:9" ht="37.5" customHeight="1">
      <c r="A9" s="72"/>
      <c r="B9" s="73"/>
      <c r="C9" s="58" t="s">
        <v>73</v>
      </c>
      <c r="D9" s="59"/>
      <c r="E9" s="21" t="s">
        <v>8</v>
      </c>
      <c r="F9" s="22">
        <v>48000</v>
      </c>
      <c r="G9" s="21">
        <v>2</v>
      </c>
      <c r="H9" s="22">
        <f t="shared" si="0"/>
        <v>96000</v>
      </c>
      <c r="I9" s="1"/>
    </row>
    <row r="10" spans="1:9" ht="24" customHeight="1">
      <c r="A10" s="72"/>
      <c r="B10" s="73"/>
      <c r="C10" s="58"/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80</v>
      </c>
      <c r="D11" s="61"/>
      <c r="E11" s="21" t="s">
        <v>79</v>
      </c>
      <c r="F11" s="22">
        <v>9000</v>
      </c>
      <c r="G11" s="21">
        <v>1</v>
      </c>
      <c r="H11" s="22">
        <f t="shared" si="0"/>
        <v>9000</v>
      </c>
      <c r="I11" s="1"/>
    </row>
    <row r="12" spans="1:9" ht="24" customHeight="1">
      <c r="A12" s="72"/>
      <c r="B12" s="73"/>
      <c r="C12" s="62" t="s">
        <v>74</v>
      </c>
      <c r="D12" s="59"/>
      <c r="E12" s="21" t="s">
        <v>10</v>
      </c>
      <c r="F12" s="22">
        <v>86000</v>
      </c>
      <c r="G12" s="21">
        <v>2</v>
      </c>
      <c r="H12" s="22">
        <f t="shared" si="0"/>
        <v>172000</v>
      </c>
      <c r="I12" s="1"/>
    </row>
    <row r="13" spans="1:9" ht="31.5" customHeight="1">
      <c r="A13" s="72"/>
      <c r="B13" s="73"/>
      <c r="C13" s="52" t="s">
        <v>76</v>
      </c>
      <c r="D13" s="53"/>
      <c r="E13" s="21" t="s">
        <v>75</v>
      </c>
      <c r="F13" s="22">
        <v>75000</v>
      </c>
      <c r="G13" s="21">
        <v>2</v>
      </c>
      <c r="H13" s="22">
        <f t="shared" si="0"/>
        <v>150000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60</v>
      </c>
      <c r="F14" s="22">
        <v>25000</v>
      </c>
      <c r="G14" s="21">
        <v>2</v>
      </c>
      <c r="H14" s="22">
        <f t="shared" si="0"/>
        <v>50000</v>
      </c>
      <c r="I14" s="1"/>
    </row>
    <row r="15" spans="1:9" ht="24" customHeight="1">
      <c r="A15" s="72"/>
      <c r="B15" s="73"/>
      <c r="C15" s="52"/>
      <c r="D15" s="53"/>
      <c r="E15" s="21" t="s">
        <v>61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63</v>
      </c>
      <c r="F17" s="25"/>
      <c r="G17" s="24"/>
      <c r="H17" s="22">
        <f t="shared" si="0"/>
        <v>0</v>
      </c>
      <c r="I17" s="1"/>
    </row>
    <row r="18" spans="1:9">
      <c r="A18" s="72"/>
      <c r="B18" s="73"/>
      <c r="C18" s="80" t="s">
        <v>68</v>
      </c>
      <c r="D18" s="64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69</v>
      </c>
      <c r="D19" s="57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59</v>
      </c>
      <c r="B21" s="75"/>
      <c r="C21" s="49" t="s">
        <v>11</v>
      </c>
      <c r="D21" s="49"/>
      <c r="E21" s="65">
        <f>SUM(H6:H20)</f>
        <v>1200000</v>
      </c>
      <c r="F21" s="65"/>
      <c r="G21" s="26">
        <v>1</v>
      </c>
      <c r="H21" s="126" t="s">
        <v>13</v>
      </c>
      <c r="I21" s="1"/>
    </row>
    <row r="22" spans="1:9" ht="12.75" customHeight="1">
      <c r="A22" s="76"/>
      <c r="B22" s="77"/>
      <c r="C22" s="49"/>
      <c r="D22" s="49"/>
      <c r="E22" s="65">
        <f>E21*G21</f>
        <v>1200000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16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70</v>
      </c>
      <c r="F25" s="22">
        <v>85000</v>
      </c>
      <c r="G25" s="21">
        <v>2</v>
      </c>
      <c r="H25" s="22">
        <f>F25*G25</f>
        <v>170000</v>
      </c>
      <c r="I25" s="1"/>
    </row>
    <row r="26" spans="1:9" ht="25.15" customHeight="1">
      <c r="A26" s="98" t="s">
        <v>66</v>
      </c>
      <c r="B26" s="99"/>
      <c r="C26" s="81" t="s">
        <v>83</v>
      </c>
      <c r="D26" s="81"/>
      <c r="E26" s="28" t="s">
        <v>82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84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73</v>
      </c>
      <c r="D28" s="81"/>
      <c r="E28" s="28" t="s">
        <v>8</v>
      </c>
      <c r="F28" s="22">
        <v>48000</v>
      </c>
      <c r="G28" s="21">
        <v>1</v>
      </c>
      <c r="H28" s="22">
        <f t="shared" si="1"/>
        <v>48000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23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218000</v>
      </c>
      <c r="F34" s="67"/>
      <c r="G34" s="67"/>
      <c r="H34" s="124" t="s">
        <v>13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26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1418000</v>
      </c>
      <c r="G36" s="131"/>
      <c r="H36" s="33" t="s">
        <v>13</v>
      </c>
      <c r="I36" s="1"/>
    </row>
    <row r="37" spans="1:9" ht="16.5" customHeight="1">
      <c r="A37" s="96" t="s">
        <v>25</v>
      </c>
      <c r="B37" s="97"/>
      <c r="C37" s="84" t="b">
        <f>IF(F38="카드+현금",Sheet3!C9,IF(F38="현금+카드",Sheet3!C6))</f>
        <v>0</v>
      </c>
      <c r="D37" s="85"/>
      <c r="E37" s="32" t="s">
        <v>14</v>
      </c>
      <c r="F37" s="129">
        <f>F36*1.1-F36</f>
        <v>141800.00000000023</v>
      </c>
      <c r="G37" s="130"/>
      <c r="H37" s="34"/>
      <c r="I37" s="1"/>
    </row>
    <row r="38" spans="1:9" ht="17.25" customHeight="1">
      <c r="A38" s="96" t="s">
        <v>21</v>
      </c>
      <c r="B38" s="97"/>
      <c r="C38" s="109"/>
      <c r="D38" s="110"/>
      <c r="E38" s="32" t="s">
        <v>20</v>
      </c>
      <c r="F38" s="82" t="s">
        <v>57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22</v>
      </c>
      <c r="B39" s="105"/>
      <c r="C39" s="111">
        <f>SUM(C36:C37)-C38</f>
        <v>0</v>
      </c>
      <c r="D39" s="112"/>
      <c r="E39" s="36" t="s">
        <v>58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15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1559800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1418000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1009800.0000000001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1418000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1418000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1418000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2024-12-20T04:06:18Z</cp:lastPrinted>
  <dcterms:created xsi:type="dcterms:W3CDTF">2019-03-28T03:58:09Z</dcterms:created>
  <dcterms:modified xsi:type="dcterms:W3CDTF">2024-12-20T04:06:25Z</dcterms:modified>
</cp:coreProperties>
</file>