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5695" yWindow="0" windowWidth="26010" windowHeight="2098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<sst xmlns="http://schemas.openxmlformats.org/spreadsheetml/2006/main" count="99" uniqueCount="86">
  <si>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</si>
  <si>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</si>
  <si>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</si>
  <si>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</si>
  <si>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</si>
  <si>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</si>
  <si>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</si>
  <si>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</si>
  <si>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</si>
  <si>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</si>
  <si>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</si>
  <si>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</si>
  <si>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</si>
  <si>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</si>
  <si>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</si>
  <si>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</si>
  <si>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</si>
  <si>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</si>
  <si>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</si>
  <si>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</si>
  <si>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</si>
  <si>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</si>
  <si>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</si>
  <si>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</si>
  <si>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</si>
  <si>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</si>
  <si>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</si>
  <si>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</si>
  <si>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</si>
  <si>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</si>
  <si>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</si>
  <si>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</si>
  <si>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</si>
  <si>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</si>
  <si>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</si>
  <si>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</si>
  <si>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</si>
  <si>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</si>
  <si>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</si>
  <si>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</si>
  <si>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</si>
  <si>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</si>
  <si>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</si>
  <si>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</si>
  <si>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</si>
  <si>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</si>
  <si>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</si>
  <si>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</si>
  <si>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</si>
  <si>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</si>
  <si>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</si>
  <si>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</si>
  <si>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</si>
  <si>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</si>
  <si>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</si>
  <si>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</si>
  <si>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</si>
  <si>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</si>
  <si>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</si>
  <si>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</si>
  <si>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</si>
  <si>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</si>
  <si>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</si>
  <si>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</si>
  <si>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</si>
  <si>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</si>
  <si>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</si>
  <si>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</si>
  <si>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</si>
  <si>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</si>
  <si>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</si>
  <si>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</si>
  <si>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</si>
  <si>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</si>
  <si>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</si>
  <si>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</si>
  <si>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인텔 코어i5-12세대 12400F (엘더레이크) (정품)</t>
    <phoneticPr fontId="1" type="noConversion"/>
  </si>
  <si>
    <t>DEEPCOOL AG400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</si>
  <si>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</si>
  <si>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</si>
  <si>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RTX 3060 벤투스 2X OC D6 12GB</t>
    <phoneticPr fontId="1" type="noConversion"/>
  </si>
  <si>
    <t>앱코 NCORE G30 트루포스 (화이트)</t>
    <phoneticPr fontId="1" type="noConversion"/>
  </si>
  <si>
    <t>쿨러마스터 MWE 600 BRONZE V2 230V</t>
    <phoneticPr fontId="1" type="noConversion"/>
  </si>
  <si>
    <t>Western Digital WD Blue SN580 M.2 NVMe (1TB)</t>
    <phoneticPr fontId="1" type="noConversion"/>
  </si>
  <si>
    <t>이충연</t>
    <phoneticPr fontId="1" type="noConversion"/>
  </si>
  <si>
    <t>010-9980-9890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</si>
</sst>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84</v>
      </c>
      <c r="C1" s="38" t="s">
        <v>69</v>
      </c>
      <c r="D1" s="39"/>
      <c r="E1" s="112"/>
      <c r="F1" s="113"/>
      <c r="G1" s="113"/>
      <c r="H1" s="114"/>
    </row>
    <row r="2" spans="1:9" ht="22.5" customHeight="1">
      <c r="A2" s="15" t="s">
        <v>38</v>
      </c>
      <c r="B2" s="29" t="s">
        <v>85</v>
      </c>
      <c r="C2" s="40"/>
      <c r="D2" s="41"/>
      <c r="E2" s="115"/>
      <c r="F2" s="36"/>
      <c r="G2" s="36"/>
      <c r="H2" s="116"/>
    </row>
    <row r="3" spans="1:9" ht="22.5" customHeight="1">
      <c r="A3" s="15" t="s">
        <v>39</v>
      </c>
      <c r="B3" s="16">
        <f ca="1">TODAY()</f>
        <v>45206</v>
      </c>
      <c r="C3" s="15" t="s">
        <v>40</v>
      </c>
      <c r="D3" s="18"/>
      <c r="E3" s="115"/>
      <c r="F3" s="36"/>
      <c r="G3" s="36"/>
      <c r="H3" s="116"/>
    </row>
    <row r="4" spans="1:9" ht="22.5" customHeight="1">
      <c r="A4" s="14" t="s">
        <v>37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68</v>
      </c>
      <c r="B6" s="70"/>
      <c r="C6" s="55" t="s">
        <v>76</v>
      </c>
      <c r="D6" s="56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71"/>
      <c r="B7" s="72"/>
      <c r="C7" s="55" t="s">
        <v>77</v>
      </c>
      <c r="D7" s="56"/>
      <c r="E7" s="22" t="s">
        <v>13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1"/>
      <c r="B8" s="72"/>
      <c r="C8" s="123" t="s">
        <v>78</v>
      </c>
      <c r="D8" s="12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71"/>
      <c r="B9" s="72"/>
      <c r="C9" s="55" t="s">
        <v>79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1"/>
      <c r="B10" s="72"/>
      <c r="C10" s="55" t="s">
        <v>80</v>
      </c>
      <c r="D10" s="56"/>
      <c r="E10" s="3" t="s">
        <v>9</v>
      </c>
      <c r="F10" s="6">
        <v>400000</v>
      </c>
      <c r="G10" s="3">
        <v>1</v>
      </c>
      <c r="H10" s="6">
        <f t="shared" si="0"/>
        <v>400000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83</v>
      </c>
      <c r="D12" s="56"/>
      <c r="E12" s="3" t="s">
        <v>10</v>
      </c>
      <c r="F12" s="6">
        <v>89000</v>
      </c>
      <c r="G12" s="3">
        <v>1</v>
      </c>
      <c r="H12" s="6">
        <f t="shared" si="0"/>
        <v>89000</v>
      </c>
      <c r="I12" s="2"/>
    </row>
    <row r="13" spans="1:9">
      <c r="A13" s="71"/>
      <c r="B13" s="72"/>
      <c r="C13" s="49"/>
      <c r="D13" s="50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81</v>
      </c>
      <c r="D14" s="50"/>
      <c r="E14" s="3" t="s">
        <v>11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71"/>
      <c r="B15" s="72"/>
      <c r="C15" s="49" t="s">
        <v>82</v>
      </c>
      <c r="D15" s="50"/>
      <c r="E15" s="3" t="s">
        <v>12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71"/>
      <c r="B16" s="72"/>
      <c r="C16" s="51"/>
      <c r="D16" s="52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67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66</v>
      </c>
      <c r="D18" s="61"/>
      <c r="E18" s="4" t="s">
        <v>22</v>
      </c>
      <c r="F18" s="7">
        <v>0</v>
      </c>
      <c r="G18" s="4">
        <v>1</v>
      </c>
      <c r="H18" s="6"/>
      <c r="I18" s="2"/>
    </row>
    <row r="19" spans="1:9">
      <c r="A19" s="71"/>
      <c r="B19" s="72"/>
      <c r="C19" s="53" t="s">
        <v>70</v>
      </c>
      <c r="D19" s="54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71"/>
      <c r="B20" s="72"/>
      <c r="C20" s="47"/>
      <c r="D20" s="48"/>
      <c r="E20" s="4" t="s">
        <v>73</v>
      </c>
      <c r="F20" s="7"/>
      <c r="G20" s="4"/>
      <c r="H20" s="6">
        <f t="shared" si="0"/>
        <v>0</v>
      </c>
      <c r="I20" s="2"/>
    </row>
    <row r="21" spans="1:9" ht="12.75" customHeight="1">
      <c r="A21" s="73" t="s">
        <v>75</v>
      </c>
      <c r="B21" s="74"/>
      <c r="C21" s="46" t="s">
        <v>15</v>
      </c>
      <c r="D21" s="46"/>
      <c r="E21" s="62">
        <f>SUM(H6:H20)</f>
        <v>1060000</v>
      </c>
      <c r="F21" s="62"/>
      <c r="G21" s="24">
        <v>1</v>
      </c>
      <c r="H21" s="122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1060000</v>
      </c>
      <c r="F22" s="62"/>
      <c r="G22" s="62"/>
      <c r="H22" s="122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2"/>
      <c r="I23" s="2"/>
    </row>
    <row r="24" spans="1:9" ht="17.25" customHeight="1">
      <c r="A24" s="75"/>
      <c r="B24" s="76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64</v>
      </c>
      <c r="B26" s="96"/>
      <c r="C26" s="92"/>
      <c r="D26" s="50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92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28</v>
      </c>
      <c r="B34" s="102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3">
        <f>SUM(H25:H33)</f>
        <v>0</v>
      </c>
      <c r="F34" s="64"/>
      <c r="G34" s="64"/>
      <c r="H34" s="120" t="s">
        <v>17</v>
      </c>
      <c r="I34" s="2"/>
    </row>
    <row r="35" spans="1:9" ht="14.25" customHeight="1">
      <c r="A35" s="103"/>
      <c r="B35" s="104"/>
      <c r="C35" s="88"/>
      <c r="D35" s="89"/>
      <c r="E35" s="65"/>
      <c r="F35" s="66"/>
      <c r="G35" s="66"/>
      <c r="H35" s="121"/>
      <c r="I35" s="2"/>
    </row>
    <row r="36" spans="1:9" ht="16.5" customHeight="1">
      <c r="A36" s="93" t="s">
        <v>31</v>
      </c>
      <c r="B36" s="94"/>
      <c r="C36" s="84" t="b">
        <f>IF(F38="카드+현금",Sheet3!C11,IF(F38="현금+카드",Sheet3!C4))</f>
        <v>0</v>
      </c>
      <c r="D36" s="85"/>
      <c r="E36" s="8" t="s">
        <v>4</v>
      </c>
      <c r="F36" s="127">
        <f>SUM(E22,E34)</f>
        <v>1060000</v>
      </c>
      <c r="G36" s="127"/>
      <c r="H36" s="9" t="s">
        <v>17</v>
      </c>
      <c r="I36" s="2"/>
    </row>
    <row r="37" spans="1:9" ht="16.5" customHeight="1">
      <c r="A37" s="93" t="s">
        <v>30</v>
      </c>
      <c r="B37" s="94"/>
      <c r="C37" s="82" t="b">
        <f>IF(F38="카드+현금",Sheet3!C9,IF(F38="현금+카드",Sheet3!C6))</f>
        <v>0</v>
      </c>
      <c r="D37" s="83"/>
      <c r="E37" s="8" t="s">
        <v>18</v>
      </c>
      <c r="F37" s="125">
        <f>F36*1.1-F36</f>
        <v>106000</v>
      </c>
      <c r="G37" s="126"/>
      <c r="H37" s="10"/>
      <c r="I37" s="2"/>
    </row>
    <row r="38" spans="1:9" ht="17.25" customHeight="1">
      <c r="A38" s="93" t="s">
        <v>26</v>
      </c>
      <c r="B38" s="94"/>
      <c r="C38" s="106"/>
      <c r="D38" s="107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27</v>
      </c>
      <c r="B39" s="102"/>
      <c r="C39" s="108">
        <f>SUM(C36:C37)-C38</f>
        <v>0</v>
      </c>
      <c r="D39" s="109"/>
      <c r="E39" s="21" t="s">
        <v>74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19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1166000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5" t="s">
        <v>45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1060000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616000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1060000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1060000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1060000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2023-10-07T09:02:41Z</cp:lastPrinted>
  <dcterms:created xsi:type="dcterms:W3CDTF">2019-03-28T03:58:09Z</dcterms:created>
  <dcterms:modified xsi:type="dcterms:W3CDTF">2023-10-07T09:05:43Z</dcterms:modified>
</cp:coreProperties>
</file>