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E7537D5D-55F9-4C17-A828-8E0ACEC5E459}" xr6:coauthVersionLast="46" xr6:coauthVersionMax="46" xr10:uidLastSave="{00000000-0000-0000-0000-000000000000}"/>
  <bookViews>
    <workbookView xWindow="3945" yWindow="2490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<sst xmlns="http://schemas.openxmlformats.org/spreadsheetml/2006/main" count="90" uniqueCount="81">
  <si>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</si>
  <si>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</si>
  <si>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</si>
  <si>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</si>
  <si>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</si>
  <si>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</si>
  <si>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</si>
  <si>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</si>
  <si>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</si>
  <si>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</si>
  <si>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</si>
  <si>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</si>
  <si>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</si>
  <si>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</si>
  <si>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</si>
  <si>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</si>
  <si>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</si>
  <si>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</si>
  <si>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</si>
  <si>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</si>
  <si>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</si>
  <si>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</si>
  <si>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</si>
  <si>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</si>
  <si>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</si>
  <si>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</si>
  <si>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</si>
  <si>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</si>
  <si>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</si>
  <si>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</si>
  <si>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</si>
  <si>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</si>
  <si>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</si>
  <si>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</si>
  <si>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</si>
  <si>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</si>
  <si>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</si>
  <si>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</si>
  <si>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</si>
  <si>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</si>
  <si>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</si>
  <si>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</si>
  <si>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</si>
  <si>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</si>
  <si>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</si>
  <si>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</si>
  <si>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</si>
  <si>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</si>
  <si>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</si>
  <si>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</si>
  <si>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</si>
  <si>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</si>
  <si>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</si>
  <si>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</si>
  <si>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</si>
  <si>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</si>
  <si>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</si>
  <si>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</si>
  <si>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</si>
  <si>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</si>
  <si>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</si>
  <si>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</si>
  <si>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</si>
  <si>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</si>
  <si>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</si>
  <si>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Segotep Frozen Tower T5 (White)</t>
    <phoneticPr fontId="1" type="noConversion"/>
  </si>
  <si>
    <t>삼성전자 DDR4-3200 (8GB)</t>
    <phoneticPr fontId="1" type="noConversion"/>
  </si>
  <si>
    <t>ZOTAC GAMING 지포스 RTX 3060 Ti TWIN Edge OC D6 8GB LHR</t>
    <phoneticPr fontId="1" type="noConversion"/>
  </si>
  <si>
    <t>Western Digital WD BLUE SN550 M.2 NVMe (1TB)</t>
    <phoneticPr fontId="1" type="noConversion"/>
  </si>
  <si>
    <t>darkFlash DK200 RGB 강화유리 (화이트)</t>
    <phoneticPr fontId="1" type="noConversion"/>
  </si>
  <si>
    <t>마이크로닉스 Classic II 풀체인지 700W 80PLUS 230V EU</t>
    <phoneticPr fontId="1" type="noConversion"/>
  </si>
  <si>
    <t>MSI 옵틱스 G32C4 게이밍 165 아이세이버 무결점</t>
    <phoneticPr fontId="1" type="noConversion"/>
  </si>
  <si>
    <t>모니터</t>
    <phoneticPr fontId="1" type="noConversion"/>
  </si>
  <si>
    <t>이준규</t>
    <phoneticPr fontId="1" type="noConversion"/>
  </si>
  <si>
    <t>ASUS TUF Gaming B460M-PLUS STCOM</t>
    <phoneticPr fontId="1" type="noConversion"/>
  </si>
  <si>
    <t>키마셋</t>
    <phoneticPr fontId="1" type="noConversion"/>
  </si>
  <si>
    <t>장패드</t>
    <phoneticPr fontId="1" type="noConversion"/>
  </si>
  <si>
    <t>5mm 게이밍 장패드</t>
    <phoneticPr fontId="1" type="noConversion"/>
  </si>
  <si>
    <t>마이크로닉스 게이밍 합본 세트</t>
    <phoneticPr fontId="1" type="noConversion"/>
  </si>
  <si>
    <t>이체 및 현금영수증</t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</si>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</sst>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2" zoomScaleNormal="100" zoomScaleSheetLayoutView="100" zoomScalePageLayoutView="40" workbookViewId="0">
      <selection activeCell="F27" sqref="F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10" t="s">
        <v>48</v>
      </c>
      <c r="D1" s="111"/>
      <c r="E1" s="44"/>
      <c r="F1" s="45"/>
      <c r="G1" s="45"/>
      <c r="H1" s="46"/>
    </row>
    <row r="2" spans="1:9" ht="22.5" customHeight="1">
      <c r="A2" s="15" t="s">
        <v>31</v>
      </c>
      <c r="B2" s="22">
        <v>1072629032</v>
      </c>
      <c r="C2" s="112"/>
      <c r="D2" s="113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44472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4"/>
      <c r="C4" s="114"/>
      <c r="D4" s="115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0" t="s">
        <v>49</v>
      </c>
      <c r="B6" s="101"/>
      <c r="C6" s="58" t="s">
        <v>64</v>
      </c>
      <c r="D6" s="59"/>
      <c r="E6" s="3" t="s">
        <v>53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102"/>
      <c r="B7" s="103"/>
      <c r="C7" s="60" t="s">
        <v>65</v>
      </c>
      <c r="D7" s="59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2"/>
      <c r="B8" s="103"/>
      <c r="C8" s="61" t="s">
        <v>74</v>
      </c>
      <c r="D8" s="62"/>
      <c r="E8" s="3" t="s">
        <v>55</v>
      </c>
      <c r="F8" s="6">
        <v>134000</v>
      </c>
      <c r="G8" s="3">
        <v>1</v>
      </c>
      <c r="H8" s="6">
        <f t="shared" si="0"/>
        <v>134000</v>
      </c>
      <c r="I8" s="2"/>
    </row>
    <row r="9" spans="1:9" ht="24" customHeight="1">
      <c r="A9" s="102"/>
      <c r="B9" s="103"/>
      <c r="C9" s="58" t="s">
        <v>66</v>
      </c>
      <c r="D9" s="59"/>
      <c r="E9" s="3" t="s">
        <v>56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102"/>
      <c r="B10" s="103"/>
      <c r="C10" s="58" t="s">
        <v>67</v>
      </c>
      <c r="D10" s="59"/>
      <c r="E10" s="3" t="s">
        <v>57</v>
      </c>
      <c r="F10" s="6">
        <v>1050000</v>
      </c>
      <c r="G10" s="3">
        <v>1</v>
      </c>
      <c r="H10" s="6">
        <f t="shared" si="0"/>
        <v>1050000</v>
      </c>
      <c r="I10" s="2"/>
    </row>
    <row r="11" spans="1:9" ht="24" customHeight="1">
      <c r="A11" s="102"/>
      <c r="B11" s="103"/>
      <c r="C11" s="123" t="s">
        <v>68</v>
      </c>
      <c r="D11" s="124"/>
      <c r="E11" s="3" t="s">
        <v>58</v>
      </c>
      <c r="F11" s="6">
        <v>140000</v>
      </c>
      <c r="G11" s="3">
        <v>1</v>
      </c>
      <c r="H11" s="6">
        <f t="shared" si="0"/>
        <v>140000</v>
      </c>
      <c r="I11" s="2"/>
    </row>
    <row r="12" spans="1:9" ht="24" customHeight="1">
      <c r="A12" s="102"/>
      <c r="B12" s="103"/>
      <c r="C12" s="58" t="s">
        <v>46</v>
      </c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2"/>
      <c r="B13" s="103"/>
      <c r="C13" s="95" t="s">
        <v>46</v>
      </c>
      <c r="D13" s="9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2"/>
      <c r="B14" s="103"/>
      <c r="C14" s="95" t="s">
        <v>69</v>
      </c>
      <c r="D14" s="96"/>
      <c r="E14" s="3" t="s">
        <v>61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2"/>
      <c r="B15" s="103"/>
      <c r="C15" s="95" t="s">
        <v>70</v>
      </c>
      <c r="D15" s="96"/>
      <c r="E15" s="3" t="s">
        <v>62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102"/>
      <c r="B16" s="103"/>
      <c r="C16" s="119" t="s">
        <v>47</v>
      </c>
      <c r="D16" s="120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121" t="s">
        <v>42</v>
      </c>
      <c r="D18" s="122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117"/>
      <c r="D19" s="118"/>
      <c r="E19" s="4"/>
      <c r="F19" s="7"/>
      <c r="G19" s="4"/>
      <c r="H19" s="6">
        <f t="shared" si="0"/>
        <v>0</v>
      </c>
      <c r="I19" s="2"/>
    </row>
    <row r="20" spans="1:9" ht="12.75" customHeight="1">
      <c r="A20" s="104" t="s">
        <v>50</v>
      </c>
      <c r="B20" s="105"/>
      <c r="C20" s="116" t="s">
        <v>6</v>
      </c>
      <c r="D20" s="116"/>
      <c r="E20" s="70">
        <f>SUM(H6:H19)</f>
        <v>1849000</v>
      </c>
      <c r="F20" s="70"/>
      <c r="G20" s="29">
        <v>1</v>
      </c>
      <c r="H20" s="55" t="s">
        <v>8</v>
      </c>
      <c r="I20" s="2"/>
    </row>
    <row r="21" spans="1:9" ht="12.75" customHeight="1">
      <c r="A21" s="106"/>
      <c r="B21" s="107"/>
      <c r="C21" s="116"/>
      <c r="D21" s="116"/>
      <c r="E21" s="70">
        <f>E20*G20</f>
        <v>1849000</v>
      </c>
      <c r="F21" s="70"/>
      <c r="G21" s="70"/>
      <c r="H21" s="55"/>
      <c r="I21" s="2"/>
    </row>
    <row r="22" spans="1:9" ht="12.75" customHeight="1">
      <c r="A22" s="106"/>
      <c r="B22" s="107"/>
      <c r="C22" s="116"/>
      <c r="D22" s="116"/>
      <c r="E22" s="70"/>
      <c r="F22" s="70"/>
      <c r="G22" s="70"/>
      <c r="H22" s="55"/>
      <c r="I22" s="2"/>
    </row>
    <row r="23" spans="1:9" ht="17.25" customHeight="1">
      <c r="A23" s="106"/>
      <c r="B23" s="107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8"/>
      <c r="B24" s="109"/>
      <c r="C24" s="95" t="s">
        <v>71</v>
      </c>
      <c r="D24" s="96"/>
      <c r="E24" s="5" t="s">
        <v>72</v>
      </c>
      <c r="F24" s="6">
        <v>290000</v>
      </c>
      <c r="G24" s="3">
        <v>1</v>
      </c>
      <c r="H24" s="6">
        <f>F24*G24</f>
        <v>290000</v>
      </c>
      <c r="I24" s="2"/>
    </row>
    <row r="25" spans="1:9" ht="21.95" customHeight="1">
      <c r="A25" s="7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0"/>
      <c r="C25" s="97" t="s">
        <v>78</v>
      </c>
      <c r="D25" s="9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1"/>
      <c r="B26" s="82"/>
      <c r="C26" s="97" t="s">
        <v>77</v>
      </c>
      <c r="D26" s="9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1"/>
      <c r="B27" s="82"/>
      <c r="C27" s="98"/>
      <c r="D27" s="99"/>
      <c r="E27" s="5" t="s">
        <v>80</v>
      </c>
      <c r="F27" s="6">
        <v>-9000</v>
      </c>
      <c r="G27" s="3">
        <v>1</v>
      </c>
      <c r="H27" s="6">
        <f t="shared" si="1"/>
        <v>-9000</v>
      </c>
      <c r="I27" s="2"/>
    </row>
    <row r="28" spans="1:9" ht="21.95" customHeight="1">
      <c r="A28" s="81"/>
      <c r="B28" s="82"/>
      <c r="C28" s="97"/>
      <c r="D28" s="99"/>
      <c r="E28" s="5"/>
      <c r="F28" s="6"/>
      <c r="G28" s="3"/>
      <c r="H28" s="6">
        <f t="shared" si="1"/>
        <v>0</v>
      </c>
      <c r="I28" s="2"/>
    </row>
    <row r="29" spans="1:9" ht="21.95" customHeight="1">
      <c r="A29" s="81"/>
      <c r="B29" s="82"/>
      <c r="C29" s="98"/>
      <c r="D29" s="99"/>
      <c r="E29" s="5"/>
      <c r="F29" s="6"/>
      <c r="G29" s="3"/>
      <c r="H29" s="6">
        <f t="shared" si="1"/>
        <v>0</v>
      </c>
      <c r="I29" s="2"/>
    </row>
    <row r="30" spans="1:9" ht="21.95" customHeight="1">
      <c r="A30" s="81"/>
      <c r="B30" s="82"/>
      <c r="C30" s="98"/>
      <c r="D30" s="9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1"/>
      <c r="B31" s="82"/>
      <c r="C31" s="98"/>
      <c r="D31" s="99"/>
      <c r="E31" s="5"/>
      <c r="F31" s="6"/>
      <c r="G31" s="3"/>
      <c r="H31" s="6">
        <f t="shared" si="1"/>
        <v>0</v>
      </c>
      <c r="I31" s="2"/>
    </row>
    <row r="32" spans="1:9" hidden="1">
      <c r="A32" s="83"/>
      <c r="B32" s="84"/>
      <c r="C32" s="98"/>
      <c r="D32" s="99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1">
        <f>SUM(H24:H32)</f>
        <v>281000</v>
      </c>
      <c r="F33" s="72"/>
      <c r="G33" s="72"/>
      <c r="H33" s="53" t="s">
        <v>8</v>
      </c>
      <c r="I33" s="2"/>
    </row>
    <row r="34" spans="1:9" ht="14.25" customHeight="1">
      <c r="A34" s="36"/>
      <c r="B34" s="37"/>
      <c r="C34" s="91"/>
      <c r="D34" s="92"/>
      <c r="E34" s="73"/>
      <c r="F34" s="74"/>
      <c r="G34" s="74"/>
      <c r="H34" s="54"/>
      <c r="I34" s="2"/>
    </row>
    <row r="35" spans="1:9" ht="16.5" customHeight="1">
      <c r="A35" s="77" t="s">
        <v>22</v>
      </c>
      <c r="B35" s="78"/>
      <c r="C35" s="87"/>
      <c r="D35" s="88"/>
      <c r="E35" s="8" t="s">
        <v>4</v>
      </c>
      <c r="F35" s="65">
        <f>SUM(E21,E33)</f>
        <v>2130000</v>
      </c>
      <c r="G35" s="65"/>
      <c r="H35" s="9" t="s">
        <v>8</v>
      </c>
      <c r="I35" s="2"/>
    </row>
    <row r="36" spans="1:9" ht="16.5" customHeight="1">
      <c r="A36" s="77" t="s">
        <v>21</v>
      </c>
      <c r="B36" s="78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63">
        <f>F35*1.1-F35</f>
        <v>213000</v>
      </c>
      <c r="G36" s="64"/>
      <c r="H36" s="10"/>
      <c r="I36" s="2"/>
    </row>
    <row r="37" spans="1:9" ht="17.25" customHeight="1">
      <c r="A37" s="77" t="s">
        <v>17</v>
      </c>
      <c r="B37" s="78"/>
      <c r="C37" s="38"/>
      <c r="D37" s="39"/>
      <c r="E37" s="8" t="s">
        <v>16</v>
      </c>
      <c r="F37" s="75" t="s">
        <v>79</v>
      </c>
      <c r="G37" s="76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7"/>
      <c r="G38" s="68"/>
      <c r="H38" s="69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6">
        <f>IF(F37="현금(이체X)",F35,IF(F37="카드",ROUND(Sheet2!B5,-4),IF(F37="이체 및 현금영수증",F35+F35*10%,IF(F37="이체 및 세금계산서",F35+F35*10%,IF(F37="이체 및 세금계산서",F35+F35*10%,)))))-F38</f>
        <v>2343000</v>
      </c>
      <c r="G39" s="66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2130000</v>
      </c>
    </row>
    <row r="5" spans="1:6">
      <c r="A5" t="s">
        <v>29</v>
      </c>
      <c r="B5">
        <f>B4*1.13</f>
        <v>2406900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2021-10-03T01:27:33Z</dcterms:modified>
</cp:coreProperties>
</file>