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1608D9E-4077-4BAE-A0FF-86B08357DF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<sst xmlns="http://schemas.openxmlformats.org/spreadsheetml/2006/main" count="89" uniqueCount="80">
  <si>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</si>
  <si>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</si>
  <si>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</si>
  <si>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</si>
  <si>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</si>
  <si>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</si>
  <si>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</si>
  <si>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</si>
  <si>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</si>
  <si>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</si>
  <si>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</si>
  <si>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</si>
  <si>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</si>
  <si>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</si>
  <si>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</si>
  <si>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</si>
  <si>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</si>
  <si>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</si>
  <si>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</si>
  <si>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</si>
  <si>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</si>
  <si>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</si>
  <si>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</si>
  <si>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</si>
  <si>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</si>
  <si>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</si>
  <si>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</si>
  <si>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</si>
  <si>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</si>
  <si>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</si>
  <si>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</si>
  <si>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</si>
  <si>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</si>
  <si>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</si>
  <si>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</si>
  <si>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</si>
  <si>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</si>
  <si>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</si>
  <si>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</si>
  <si>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</si>
  <si>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</si>
  <si>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</si>
  <si>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</si>
  <si>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</si>
  <si>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</si>
  <si>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</si>
  <si>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</si>
  <si>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</si>
  <si>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</si>
  <si>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</si>
  <si>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</si>
  <si>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</si>
  <si>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</si>
  <si>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</si>
  <si>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</si>
  <si>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</si>
  <si>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</si>
  <si>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</si>
  <si>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</si>
  <si>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</si>
  <si>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</si>
  <si>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</si>
  <si>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</si>
  <si>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</si>
  <si>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</si>
  <si>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</si>
  <si>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건평정보통신 IPLEX Typhoon V2</t>
    <phoneticPr fontId="1" type="noConversion"/>
  </si>
  <si>
    <t>ASRock H410M-HDV 에즈윈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</si>
  <si>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</si>
  <si>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</si>
  <si>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</si>
  <si>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마이크로닉스 Classic II 500W +12V Single Rail 85+</t>
    <phoneticPr fontId="1" type="noConversion"/>
  </si>
  <si>
    <t>인텔 UHD 630 내장</t>
    <phoneticPr fontId="1" type="noConversion"/>
  </si>
  <si>
    <t>모니터</t>
    <phoneticPr fontId="1" type="noConversion"/>
  </si>
  <si>
    <t>아토이노베이션 ATO AT2700 75 HDR 무결점</t>
    <phoneticPr fontId="1" type="noConversion"/>
  </si>
  <si>
    <t>키보드마우스</t>
    <phoneticPr fontId="1" type="noConversion"/>
  </si>
  <si>
    <t xml:space="preserve">키보드마우스SET </t>
    <phoneticPr fontId="1" type="noConversion"/>
  </si>
  <si>
    <t xml:space="preserve">기존 일체형에서
램,하드 </t>
    <phoneticPr fontId="1" type="noConversion"/>
  </si>
  <si>
    <t>이재훈</t>
    <phoneticPr fontId="1" type="noConversion"/>
  </si>
  <si>
    <t>010-2295-9694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</si>
</sst>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78</v>
      </c>
      <c r="C1" s="33" t="s">
        <v>45</v>
      </c>
      <c r="D1" s="34"/>
      <c r="E1" s="90"/>
      <c r="F1" s="91"/>
      <c r="G1" s="91"/>
      <c r="H1" s="92"/>
    </row>
    <row r="2" spans="1:9" ht="22.5" customHeight="1">
      <c r="A2" s="15" t="s">
        <v>46</v>
      </c>
      <c r="B2" s="22" t="s">
        <v>79</v>
      </c>
      <c r="C2" s="35"/>
      <c r="D2" s="36"/>
      <c r="E2" s="93"/>
      <c r="F2" s="94"/>
      <c r="G2" s="94"/>
      <c r="H2" s="95"/>
    </row>
    <row r="3" spans="1:9" ht="22.5" customHeight="1">
      <c r="A3" s="15" t="s">
        <v>47</v>
      </c>
      <c r="B3" s="17">
        <f ca="1">TODAY()</f>
        <v>44085</v>
      </c>
      <c r="C3" s="16" t="s">
        <v>48</v>
      </c>
      <c r="D3" s="21"/>
      <c r="E3" s="93"/>
      <c r="F3" s="94"/>
      <c r="G3" s="94"/>
      <c r="H3" s="95"/>
    </row>
    <row r="4" spans="1:9" ht="22.5" customHeight="1">
      <c r="A4" s="14" t="s">
        <v>44</v>
      </c>
      <c r="B4" s="39"/>
      <c r="C4" s="39"/>
      <c r="D4" s="40"/>
      <c r="E4" s="96"/>
      <c r="F4" s="97"/>
      <c r="G4" s="97"/>
      <c r="H4" s="98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25</v>
      </c>
      <c r="B6" s="103"/>
      <c r="C6" s="57" t="s">
        <v>65</v>
      </c>
      <c r="D6" s="58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4"/>
      <c r="B7" s="105"/>
      <c r="C7" s="57" t="s">
        <v>66</v>
      </c>
      <c r="D7" s="58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4"/>
      <c r="B8" s="105"/>
      <c r="C8" s="57" t="s">
        <v>67</v>
      </c>
      <c r="D8" s="58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4"/>
      <c r="B9" s="105"/>
      <c r="C9" s="57" t="s">
        <v>68</v>
      </c>
      <c r="D9" s="58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104"/>
      <c r="B10" s="105"/>
      <c r="C10" s="57" t="s">
        <v>72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4"/>
      <c r="B11" s="105"/>
      <c r="C11" s="59" t="s">
        <v>69</v>
      </c>
      <c r="D11" s="60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4"/>
      <c r="B12" s="105"/>
      <c r="C12" s="57" t="s">
        <v>62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4"/>
      <c r="B15" s="105"/>
      <c r="C15" s="48" t="s">
        <v>71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53" t="s">
        <v>63</v>
      </c>
      <c r="D16" s="5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51"/>
      <c r="D19" s="52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4"/>
      <c r="B20" s="105"/>
      <c r="C20" s="41" t="s">
        <v>18</v>
      </c>
      <c r="D20" s="41"/>
      <c r="E20" s="61">
        <f>SUM(H6:H19)</f>
        <v>498000</v>
      </c>
      <c r="F20" s="61"/>
      <c r="G20" s="29">
        <v>1</v>
      </c>
      <c r="H20" s="101" t="s">
        <v>20</v>
      </c>
      <c r="I20" s="2"/>
    </row>
    <row r="21" spans="1:9" ht="12.75" customHeight="1">
      <c r="A21" s="104"/>
      <c r="B21" s="105"/>
      <c r="C21" s="41"/>
      <c r="D21" s="41"/>
      <c r="E21" s="61">
        <f>E20*G20</f>
        <v>498000</v>
      </c>
      <c r="F21" s="61"/>
      <c r="G21" s="61"/>
      <c r="H21" s="101"/>
      <c r="I21" s="2"/>
    </row>
    <row r="22" spans="1:9" ht="12.75" customHeight="1">
      <c r="A22" s="104"/>
      <c r="B22" s="105"/>
      <c r="C22" s="41"/>
      <c r="D22" s="41"/>
      <c r="E22" s="61"/>
      <c r="F22" s="61"/>
      <c r="G22" s="61"/>
      <c r="H22" s="101"/>
      <c r="I22" s="2"/>
    </row>
    <row r="23" spans="1:9" ht="17.25" customHeight="1">
      <c r="A23" s="104"/>
      <c r="B23" s="105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48" t="s">
        <v>74</v>
      </c>
      <c r="D24" s="49"/>
      <c r="E24" s="5" t="s">
        <v>73</v>
      </c>
      <c r="F24" s="6">
        <v>145000</v>
      </c>
      <c r="G24" s="3">
        <v>1</v>
      </c>
      <c r="H24" s="6">
        <f>F24*G24</f>
        <v>145000</v>
      </c>
      <c r="I24" s="2"/>
    </row>
    <row r="25" spans="1:9" ht="25.2" customHeight="1">
      <c r="A25" s="70" t="str">
        <f>IF(F37="현금(이체X)",Sheet2!D2,IF(F37="카드",Sheet2!D2,IF(F37="이체 및 현금영수증",Sheet2!E1,IF(F37="카드+현금",Sheet2!D2,IF(F37="이체 및 세금계산서",Sheet2!D1)))))</f>
        <v>참고사항</v>
      </c>
      <c r="B25" s="71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115" t="s">
        <v>77</v>
      </c>
      <c r="D26" s="11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117"/>
      <c r="D27" s="118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117"/>
      <c r="D28" s="118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117"/>
      <c r="D29" s="118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117"/>
      <c r="D30" s="11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117"/>
      <c r="D31" s="118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119"/>
      <c r="D32" s="120"/>
      <c r="E32" s="5"/>
      <c r="F32" s="6"/>
      <c r="G32" s="3"/>
      <c r="H32" s="6">
        <f t="shared" si="1"/>
        <v>0</v>
      </c>
      <c r="I32" s="2"/>
    </row>
    <row r="33" spans="1:9" ht="13.5" customHeight="1">
      <c r="A33" s="76" t="s">
        <v>33</v>
      </c>
      <c r="B33" s="77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2">
        <f>SUM(H24:H32)</f>
        <v>145000</v>
      </c>
      <c r="F33" s="63"/>
      <c r="G33" s="63"/>
      <c r="H33" s="99" t="s">
        <v>20</v>
      </c>
      <c r="I33" s="2"/>
    </row>
    <row r="34" spans="1:9" ht="14.25" customHeight="1">
      <c r="A34" s="78"/>
      <c r="B34" s="79"/>
      <c r="C34" s="44"/>
      <c r="D34" s="45"/>
      <c r="E34" s="64"/>
      <c r="F34" s="65"/>
      <c r="G34" s="65"/>
      <c r="H34" s="100"/>
      <c r="I34" s="2"/>
    </row>
    <row r="35" spans="1:9" ht="16.5" customHeight="1">
      <c r="A35" s="68" t="s">
        <v>36</v>
      </c>
      <c r="B35" s="69"/>
      <c r="C35" s="82"/>
      <c r="D35" s="83"/>
      <c r="E35" s="8" t="s">
        <v>4</v>
      </c>
      <c r="F35" s="110">
        <f>SUM(E21,E33)</f>
        <v>643000</v>
      </c>
      <c r="G35" s="110"/>
      <c r="H35" s="9" t="s">
        <v>20</v>
      </c>
      <c r="I35" s="2"/>
    </row>
    <row r="36" spans="1:9" ht="16.5" customHeight="1">
      <c r="A36" s="68" t="s">
        <v>35</v>
      </c>
      <c r="B36" s="69"/>
      <c r="C36" s="80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1"/>
      <c r="E36" s="8" t="s">
        <v>21</v>
      </c>
      <c r="F36" s="108">
        <f>F35*1.1-F35</f>
        <v>64300</v>
      </c>
      <c r="G36" s="109"/>
      <c r="H36" s="10"/>
      <c r="I36" s="2"/>
    </row>
    <row r="37" spans="1:9" ht="17.25" customHeight="1">
      <c r="A37" s="68" t="s">
        <v>31</v>
      </c>
      <c r="B37" s="69"/>
      <c r="C37" s="84"/>
      <c r="D37" s="85"/>
      <c r="E37" s="8" t="s">
        <v>30</v>
      </c>
      <c r="F37" s="66" t="s">
        <v>64</v>
      </c>
      <c r="G37" s="67"/>
      <c r="H37" s="32"/>
      <c r="I37" s="2"/>
    </row>
    <row r="38" spans="1:9" ht="19.5" customHeight="1">
      <c r="A38" s="76" t="s">
        <v>32</v>
      </c>
      <c r="B38" s="77"/>
      <c r="C38" s="86">
        <f>SUM(C35:C36)-C37</f>
        <v>0</v>
      </c>
      <c r="D38" s="87"/>
      <c r="E38" s="25" t="s">
        <v>61</v>
      </c>
      <c r="F38" s="112"/>
      <c r="G38" s="113"/>
      <c r="H38" s="114"/>
      <c r="I38" s="2"/>
    </row>
    <row r="39" spans="1:9" ht="20.25" customHeight="1">
      <c r="A39" s="78"/>
      <c r="B39" s="79"/>
      <c r="C39" s="88"/>
      <c r="D39" s="89"/>
      <c r="E39" s="30" t="s">
        <v>22</v>
      </c>
      <c r="F39" s="111">
        <f>IF(F37="현금(이체X)",F35,IF(F37="카드",ROUND(Sheet2!B5,-4),IF(F37="이체 및 현금영수증",F35+F35*10%,IF(F37="이체 및 세금계산서",F35+F35*10%,IF(F37="이체 및 세금계산서",F35+F35*10%,)))))-F38</f>
        <v>730000</v>
      </c>
      <c r="G39" s="111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5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6:D32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643000</v>
      </c>
    </row>
    <row r="5" spans="1:6">
      <c r="A5" t="s">
        <v>43</v>
      </c>
      <c r="B5">
        <f>B4*1.13</f>
        <v>726589.99999999988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2020-09-11T07:33:17Z</cp:lastPrinted>
  <dcterms:created xsi:type="dcterms:W3CDTF">2019-03-28T03:58:09Z</dcterms:created>
  <dcterms:modified xsi:type="dcterms:W3CDTF">2020-09-11T07:33:25Z</dcterms:modified>
</cp:coreProperties>
</file>