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3F5AAB39-9F9B-469F-BEBC-FB5871A07A31}" xr6:coauthVersionLast="45" xr6:coauthVersionMax="45" xr10:uidLastSave="{40893A70-D189-4889-9DFD-45BC91833977}"/>
  <bookViews>
    <workbookView xWindow="382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<sst xmlns="http://schemas.openxmlformats.org/spreadsheetml/2006/main" count="88" uniqueCount="80">
  <si>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</si>
  <si>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</si>
  <si>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</si>
  <si>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</si>
  <si>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</si>
  <si>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</si>
  <si>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</si>
  <si>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</si>
  <si>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</si>
  <si>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</si>
  <si>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</si>
  <si>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</si>
  <si>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</si>
  <si>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</si>
  <si>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</si>
  <si>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</si>
  <si>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</si>
  <si>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</si>
  <si>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</si>
  <si>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</si>
  <si>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</si>
  <si>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</si>
  <si>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</si>
  <si>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</si>
  <si>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</si>
  <si>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</si>
  <si>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</si>
  <si>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</si>
  <si>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</si>
  <si>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</si>
  <si>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</si>
  <si>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</si>
  <si>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</si>
  <si>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</si>
  <si>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</si>
  <si>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</si>
  <si>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</si>
  <si>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</si>
  <si>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</si>
  <si>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</si>
  <si>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</si>
  <si>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</si>
  <si>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</si>
  <si>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</si>
  <si>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</si>
  <si>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</si>
  <si>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</si>
  <si>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</si>
  <si>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</si>
  <si>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</si>
  <si>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</si>
  <si>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</si>
  <si>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</si>
  <si>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</si>
  <si>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</si>
  <si>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</si>
  <si>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</si>
  <si>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</si>
  <si>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</si>
  <si>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</si>
  <si>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</si>
  <si>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</si>
  <si>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</si>
  <si>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</si>
  <si>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</si>
  <si>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모니터</t>
    <phoneticPr fontId="1" type="noConversion"/>
  </si>
  <si>
    <t>스피커</t>
    <phoneticPr fontId="1" type="noConversion"/>
  </si>
  <si>
    <t>확장기</t>
    <phoneticPr fontId="1" type="noConversion"/>
  </si>
  <si>
    <t>무선랜</t>
    <phoneticPr fontId="1" type="noConversion"/>
  </si>
  <si>
    <t>이체 및 현금영수증</t>
  </si>
  <si>
    <t>삼성전자 DDR4 8G PC4-21300 (정품)</t>
    <phoneticPr fontId="1" type="noConversion"/>
  </si>
  <si>
    <t>XFX 라데온 RX 570 RS OC D5 4GB</t>
    <phoneticPr fontId="1" type="noConversion"/>
  </si>
  <si>
    <t>Western Digital WD BLUE SN550 M.2 NVMe (250GB)</t>
    <phoneticPr fontId="1" type="noConversion"/>
  </si>
  <si>
    <t>COOLMAX 가성비 NO.3 RGB</t>
    <phoneticPr fontId="1" type="noConversion"/>
  </si>
  <si>
    <t>맥스엘리트 MAXWELL GAMING PRO 600W 80PLUS STANDARD 플랫</t>
    <phoneticPr fontId="1" type="noConversion"/>
  </si>
  <si>
    <t>이재원</t>
    <phoneticPr fontId="1" type="noConversion"/>
  </si>
  <si>
    <t>GIGABYTE H410M DS2V 듀러블에디션 피씨디렉트</t>
    <phoneticPr fontId="1" type="noConversion"/>
  </si>
  <si>
    <t>Western Digital WD BLUE 7200/64M (WD10EZEX, 1TB)</t>
    <phoneticPr fontId="1" type="noConversion"/>
  </si>
  <si>
    <t>건평정보통신 IPLEX Typhoon V2</t>
    <phoneticPr fontId="1" type="noConversion"/>
  </si>
  <si>
    <t>인텔 코어i5-10세대 10400 (코멧레이크S) (정품)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</si>
</sst>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0" zoomScaleNormal="100" zoomScaleSheetLayoutView="100" zoomScalePageLayoutView="40" workbookViewId="0">
      <selection activeCell="G9" sqref="G9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62</v>
      </c>
      <c r="B1" s="23" t="s">
        <v>75</v>
      </c>
      <c r="C1" s="33" t="s">
        <v>47</v>
      </c>
      <c r="D1" s="34"/>
      <c r="E1" s="92"/>
      <c r="F1" s="93"/>
      <c r="G1" s="93"/>
      <c r="H1" s="94"/>
    </row>
    <row r="2" spans="1:9" ht="22.5" customHeight="1">
      <c r="A2" s="15" t="s">
        <v>48</v>
      </c>
      <c r="B2" s="22"/>
      <c r="C2" s="35"/>
      <c r="D2" s="36"/>
      <c r="E2" s="95"/>
      <c r="F2" s="96"/>
      <c r="G2" s="96"/>
      <c r="H2" s="97"/>
    </row>
    <row r="3" spans="1:9" ht="22.5" customHeight="1">
      <c r="A3" s="15" t="s">
        <v>49</v>
      </c>
      <c r="B3" s="17">
        <f ca="1">TODAY()</f>
        <v>44025</v>
      </c>
      <c r="C3" s="16" t="s">
        <v>50</v>
      </c>
      <c r="D3" s="21"/>
      <c r="E3" s="95"/>
      <c r="F3" s="96"/>
      <c r="G3" s="96"/>
      <c r="H3" s="97"/>
    </row>
    <row r="4" spans="1:9" ht="22.5" customHeight="1">
      <c r="A4" s="14" t="s">
        <v>46</v>
      </c>
      <c r="B4" s="39"/>
      <c r="C4" s="39"/>
      <c r="D4" s="40"/>
      <c r="E4" s="98"/>
      <c r="F4" s="99"/>
      <c r="G4" s="99"/>
      <c r="H4" s="100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4" t="s">
        <v>27</v>
      </c>
      <c r="B6" s="105"/>
      <c r="C6" s="59" t="s">
        <v>79</v>
      </c>
      <c r="D6" s="60"/>
      <c r="E6" s="3" t="s">
        <v>6</v>
      </c>
      <c r="F6" s="6">
        <v>250000</v>
      </c>
      <c r="G6" s="3">
        <v>1</v>
      </c>
      <c r="H6" s="6">
        <f>F6*G6</f>
        <v>250000</v>
      </c>
      <c r="I6" s="2"/>
    </row>
    <row r="7" spans="1:9" ht="24" customHeight="1">
      <c r="A7" s="106"/>
      <c r="B7" s="107"/>
      <c r="C7" s="59" t="s">
        <v>78</v>
      </c>
      <c r="D7" s="60"/>
      <c r="E7" s="26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106"/>
      <c r="B8" s="107"/>
      <c r="C8" s="59" t="s">
        <v>76</v>
      </c>
      <c r="D8" s="60"/>
      <c r="E8" s="3" t="s">
        <v>7</v>
      </c>
      <c r="F8" s="6">
        <v>89000</v>
      </c>
      <c r="G8" s="3">
        <v>1</v>
      </c>
      <c r="H8" s="6">
        <f t="shared" si="0"/>
        <v>89000</v>
      </c>
      <c r="I8" s="2"/>
    </row>
    <row r="9" spans="1:9" ht="37.5" customHeight="1">
      <c r="A9" s="106"/>
      <c r="B9" s="107"/>
      <c r="C9" s="59" t="s">
        <v>70</v>
      </c>
      <c r="D9" s="60"/>
      <c r="E9" s="3" t="s">
        <v>8</v>
      </c>
      <c r="F9" s="6">
        <v>37000</v>
      </c>
      <c r="G9" s="3">
        <v>2</v>
      </c>
      <c r="H9" s="6">
        <f t="shared" si="0"/>
        <v>74000</v>
      </c>
      <c r="I9" s="2"/>
    </row>
    <row r="10" spans="1:9" ht="24" customHeight="1">
      <c r="A10" s="106"/>
      <c r="B10" s="107"/>
      <c r="C10" s="59" t="s">
        <v>71</v>
      </c>
      <c r="D10" s="60"/>
      <c r="E10" s="3" t="s">
        <v>9</v>
      </c>
      <c r="F10" s="6">
        <v>170000</v>
      </c>
      <c r="G10" s="3">
        <v>1</v>
      </c>
      <c r="H10" s="6">
        <f t="shared" si="0"/>
        <v>170000</v>
      </c>
      <c r="I10" s="2"/>
    </row>
    <row r="11" spans="1:9" ht="34.5" customHeight="1">
      <c r="A11" s="106"/>
      <c r="B11" s="107"/>
      <c r="C11" s="61" t="s">
        <v>72</v>
      </c>
      <c r="D11" s="62"/>
      <c r="E11" s="3" t="s">
        <v>10</v>
      </c>
      <c r="F11" s="6">
        <v>66000</v>
      </c>
      <c r="G11" s="3">
        <v>1</v>
      </c>
      <c r="H11" s="6">
        <f t="shared" si="0"/>
        <v>66000</v>
      </c>
      <c r="I11" s="2"/>
    </row>
    <row r="12" spans="1:9" ht="24" customHeight="1">
      <c r="A12" s="106"/>
      <c r="B12" s="107"/>
      <c r="C12" s="59" t="s">
        <v>77</v>
      </c>
      <c r="D12" s="60"/>
      <c r="E12" s="3" t="s">
        <v>11</v>
      </c>
      <c r="F12" s="6">
        <v>58000</v>
      </c>
      <c r="G12" s="3">
        <v>1</v>
      </c>
      <c r="H12" s="6">
        <f t="shared" si="0"/>
        <v>58000</v>
      </c>
      <c r="I12" s="2"/>
    </row>
    <row r="13" spans="1:9" ht="24" customHeight="1">
      <c r="A13" s="106"/>
      <c r="B13" s="107"/>
      <c r="C13" s="48"/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48" t="s">
        <v>73</v>
      </c>
      <c r="D14" s="49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106"/>
      <c r="B15" s="107"/>
      <c r="C15" s="48" t="s">
        <v>74</v>
      </c>
      <c r="D15" s="49"/>
      <c r="E15" s="3" t="s">
        <v>14</v>
      </c>
      <c r="F15" s="6">
        <v>46000</v>
      </c>
      <c r="G15" s="3">
        <v>1</v>
      </c>
      <c r="H15" s="6">
        <f t="shared" si="0"/>
        <v>46000</v>
      </c>
      <c r="I15" s="2"/>
    </row>
    <row r="16" spans="1:9" ht="24" customHeight="1">
      <c r="A16" s="106"/>
      <c r="B16" s="107"/>
      <c r="C16" s="55"/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20"/>
      <c r="D17" s="19" t="s">
        <v>51</v>
      </c>
      <c r="E17" s="4" t="s">
        <v>17</v>
      </c>
      <c r="F17" s="7"/>
      <c r="G17" s="4"/>
      <c r="H17" s="6">
        <f t="shared" si="0"/>
        <v>0</v>
      </c>
      <c r="I17" s="2"/>
    </row>
    <row r="18" spans="1:9">
      <c r="A18" s="106"/>
      <c r="B18" s="107"/>
      <c r="C18" s="57" t="s">
        <v>59</v>
      </c>
      <c r="D18" s="58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53"/>
      <c r="D19" s="54"/>
      <c r="E19" s="4" t="s">
        <v>64</v>
      </c>
      <c r="F19" s="7"/>
      <c r="G19" s="4"/>
      <c r="H19" s="7">
        <f t="shared" si="0"/>
        <v>0</v>
      </c>
      <c r="I19" s="2"/>
    </row>
    <row r="20" spans="1:9" ht="12.75" customHeight="1">
      <c r="A20" s="106"/>
      <c r="B20" s="107"/>
      <c r="C20" s="41" t="s">
        <v>18</v>
      </c>
      <c r="D20" s="41"/>
      <c r="E20" s="63">
        <f>SUM(H6:H19)</f>
        <v>810000</v>
      </c>
      <c r="F20" s="63"/>
      <c r="G20" s="29">
        <v>1</v>
      </c>
      <c r="H20" s="103" t="s">
        <v>20</v>
      </c>
      <c r="I20" s="2"/>
    </row>
    <row r="21" spans="1:9" ht="12.75" customHeight="1">
      <c r="A21" s="106"/>
      <c r="B21" s="107"/>
      <c r="C21" s="41"/>
      <c r="D21" s="41"/>
      <c r="E21" s="63">
        <f>E20*G20</f>
        <v>810000</v>
      </c>
      <c r="F21" s="63"/>
      <c r="G21" s="63"/>
      <c r="H21" s="103"/>
      <c r="I21" s="2"/>
    </row>
    <row r="22" spans="1:9" ht="12.75" customHeight="1">
      <c r="A22" s="106"/>
      <c r="B22" s="107"/>
      <c r="C22" s="41"/>
      <c r="D22" s="41"/>
      <c r="E22" s="63"/>
      <c r="F22" s="63"/>
      <c r="G22" s="63"/>
      <c r="H22" s="103"/>
      <c r="I22" s="2"/>
    </row>
    <row r="23" spans="1:9" ht="17.25" customHeight="1">
      <c r="A23" s="106"/>
      <c r="B23" s="107"/>
      <c r="C23" s="46" t="s">
        <v>23</v>
      </c>
      <c r="D23" s="4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8"/>
      <c r="B24" s="109"/>
      <c r="C24" s="48"/>
      <c r="D24" s="49"/>
      <c r="E24" s="5" t="s">
        <v>65</v>
      </c>
      <c r="F24" s="6"/>
      <c r="G24" s="3"/>
      <c r="H24" s="6">
        <f>F24*G24</f>
        <v>0</v>
      </c>
      <c r="I24" s="2"/>
    </row>
    <row r="25" spans="1:9" ht="25.15" customHeight="1">
      <c r="A25" s="72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3"/>
      <c r="C25" s="50"/>
      <c r="D25" s="49"/>
      <c r="E25" s="3" t="s">
        <v>63</v>
      </c>
      <c r="F25" s="6"/>
      <c r="G25" s="3"/>
      <c r="H25" s="6">
        <f t="shared" ref="H25:H32" si="1">F25*G25</f>
        <v>0</v>
      </c>
      <c r="I25" s="2"/>
    </row>
    <row r="26" spans="1:9">
      <c r="A26" s="74"/>
      <c r="B26" s="75"/>
      <c r="C26" s="50"/>
      <c r="D26" s="49"/>
      <c r="E26" s="5" t="s">
        <v>26</v>
      </c>
      <c r="F26" s="6"/>
      <c r="G26" s="3"/>
      <c r="H26" s="6">
        <f t="shared" si="1"/>
        <v>0</v>
      </c>
      <c r="I26" s="2"/>
    </row>
    <row r="27" spans="1:9">
      <c r="A27" s="74"/>
      <c r="B27" s="75"/>
      <c r="C27" s="51"/>
      <c r="D27" s="52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4"/>
      <c r="B28" s="75"/>
      <c r="C28" s="51"/>
      <c r="D28" s="52"/>
      <c r="E28" s="5" t="s">
        <v>66</v>
      </c>
      <c r="F28" s="6"/>
      <c r="G28" s="3"/>
      <c r="H28" s="6">
        <f t="shared" si="1"/>
        <v>0</v>
      </c>
      <c r="I28" s="2"/>
    </row>
    <row r="29" spans="1:9">
      <c r="A29" s="74"/>
      <c r="B29" s="75"/>
      <c r="C29" s="51"/>
      <c r="D29" s="52"/>
      <c r="E29" s="5" t="s">
        <v>67</v>
      </c>
      <c r="F29" s="6"/>
      <c r="G29" s="3"/>
      <c r="H29" s="6">
        <f t="shared" si="1"/>
        <v>0</v>
      </c>
      <c r="I29" s="2"/>
    </row>
    <row r="30" spans="1:9">
      <c r="A30" s="74"/>
      <c r="B30" s="75"/>
      <c r="C30" s="51"/>
      <c r="D30" s="52"/>
      <c r="E30" s="5" t="s">
        <v>68</v>
      </c>
      <c r="F30" s="6"/>
      <c r="G30" s="3"/>
      <c r="H30" s="6">
        <f t="shared" si="1"/>
        <v>0</v>
      </c>
      <c r="I30" s="2"/>
    </row>
    <row r="31" spans="1:9" ht="16.5" hidden="1" customHeight="1">
      <c r="A31" s="74"/>
      <c r="B31" s="75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6"/>
      <c r="B32" s="77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8" t="s">
        <v>35</v>
      </c>
      <c r="B33" s="79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4">
        <f>SUM(H24:H32)</f>
        <v>0</v>
      </c>
      <c r="F33" s="65"/>
      <c r="G33" s="65"/>
      <c r="H33" s="101" t="s">
        <v>20</v>
      </c>
      <c r="I33" s="2"/>
    </row>
    <row r="34" spans="1:9" ht="14.25" customHeight="1">
      <c r="A34" s="80"/>
      <c r="B34" s="81"/>
      <c r="C34" s="44"/>
      <c r="D34" s="45"/>
      <c r="E34" s="66"/>
      <c r="F34" s="67"/>
      <c r="G34" s="67"/>
      <c r="H34" s="102"/>
      <c r="I34" s="2"/>
    </row>
    <row r="35" spans="1:9" ht="16.5" customHeight="1">
      <c r="A35" s="70" t="s">
        <v>38</v>
      </c>
      <c r="B35" s="71"/>
      <c r="C35" s="84"/>
      <c r="D35" s="85"/>
      <c r="E35" s="8" t="s">
        <v>4</v>
      </c>
      <c r="F35" s="112">
        <f>SUM(E21,E33)</f>
        <v>810000</v>
      </c>
      <c r="G35" s="112"/>
      <c r="H35" s="9" t="s">
        <v>20</v>
      </c>
      <c r="I35" s="2"/>
    </row>
    <row r="36" spans="1:9" ht="16.5" customHeight="1">
      <c r="A36" s="70" t="s">
        <v>37</v>
      </c>
      <c r="B36" s="71"/>
      <c r="C36" s="82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3"/>
      <c r="E36" s="8" t="s">
        <v>21</v>
      </c>
      <c r="F36" s="110">
        <f>F35*1.1-F35</f>
        <v>81000.000000000116</v>
      </c>
      <c r="G36" s="111"/>
      <c r="H36" s="10"/>
      <c r="I36" s="2"/>
    </row>
    <row r="37" spans="1:9" ht="17.25" customHeight="1">
      <c r="A37" s="70" t="s">
        <v>33</v>
      </c>
      <c r="B37" s="71"/>
      <c r="C37" s="86"/>
      <c r="D37" s="87"/>
      <c r="E37" s="8" t="s">
        <v>32</v>
      </c>
      <c r="F37" s="68" t="s">
        <v>69</v>
      </c>
      <c r="G37" s="69"/>
      <c r="H37" s="32"/>
      <c r="I37" s="2"/>
    </row>
    <row r="38" spans="1:9" ht="19.5" customHeight="1">
      <c r="A38" s="78" t="s">
        <v>34</v>
      </c>
      <c r="B38" s="79"/>
      <c r="C38" s="88">
        <f>SUM(C35:C36)-C37</f>
        <v>0</v>
      </c>
      <c r="D38" s="89"/>
      <c r="E38" s="25" t="s">
        <v>64</v>
      </c>
      <c r="F38" s="114"/>
      <c r="G38" s="115"/>
      <c r="H38" s="116"/>
      <c r="I38" s="2"/>
    </row>
    <row r="39" spans="1:9" ht="20.25" customHeight="1">
      <c r="A39" s="80"/>
      <c r="B39" s="81"/>
      <c r="C39" s="90"/>
      <c r="D39" s="91"/>
      <c r="E39" s="30" t="s">
        <v>22</v>
      </c>
      <c r="F39" s="113">
        <f>IF(F37="현금(이체X)",F35,IF(F37="카드",ROUND(Sheet2!B5,-4),IF(F37="이체 및 현금영수증",F35+F35*10%,IF(F37="이체 및 세금계산서",F35+F35*10%,IF(F37="이체 및 세금계산서",F35+F35*10%,)))))-F38</f>
        <v>891000</v>
      </c>
      <c r="G39" s="113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39</v>
      </c>
      <c r="D1" s="12" t="s">
        <v>41</v>
      </c>
      <c r="E1" s="27" t="s">
        <v>61</v>
      </c>
      <c r="F1" s="27"/>
    </row>
    <row r="2" spans="1:6">
      <c r="A2" t="s">
        <v>29</v>
      </c>
      <c r="B2" t="s">
        <v>20</v>
      </c>
      <c r="C2" t="s">
        <v>44</v>
      </c>
      <c r="D2" t="s">
        <v>40</v>
      </c>
    </row>
    <row r="3" spans="1:6">
      <c r="A3" t="s">
        <v>30</v>
      </c>
      <c r="B3" t="s">
        <v>36</v>
      </c>
      <c r="D3" s="13" t="s">
        <v>42</v>
      </c>
    </row>
    <row r="4" spans="1:6">
      <c r="A4" t="s">
        <v>31</v>
      </c>
      <c r="B4" s="11">
        <f>Sheet1!F35-(Sheet1!C35)</f>
        <v>810000</v>
      </c>
    </row>
    <row r="5" spans="1:6">
      <c r="A5" t="s">
        <v>45</v>
      </c>
      <c r="B5">
        <f>B4*1.13</f>
        <v>915299.99999999988</v>
      </c>
    </row>
    <row r="6" spans="1:6">
      <c r="A6" t="s">
        <v>43</v>
      </c>
    </row>
    <row r="7" spans="1:6">
      <c r="A7" t="s">
        <v>19</v>
      </c>
      <c r="B7" s="11">
        <v>60000</v>
      </c>
    </row>
    <row r="8" spans="1:6">
      <c r="A8" t="s">
        <v>54</v>
      </c>
      <c r="B8" s="11">
        <v>70000</v>
      </c>
    </row>
    <row r="9" spans="1:6">
      <c r="A9" t="s">
        <v>52</v>
      </c>
      <c r="B9" s="11">
        <v>80000</v>
      </c>
    </row>
    <row r="10" spans="1:6">
      <c r="A10" t="s">
        <v>53</v>
      </c>
      <c r="B10" s="11">
        <v>100000</v>
      </c>
    </row>
    <row r="11" spans="1:6">
      <c r="A11" t="s">
        <v>56</v>
      </c>
      <c r="B11" s="11">
        <v>151200</v>
      </c>
    </row>
    <row r="12" spans="1:6">
      <c r="A12" t="s">
        <v>55</v>
      </c>
      <c r="B12" s="11">
        <v>188000</v>
      </c>
    </row>
    <row r="13" spans="1:6">
      <c r="A13" t="s">
        <v>57</v>
      </c>
      <c r="B13" s="11">
        <v>194290</v>
      </c>
    </row>
    <row r="14" spans="1:6">
      <c r="A14" t="s">
        <v>58</v>
      </c>
      <c r="B14" s="11">
        <v>359000</v>
      </c>
    </row>
    <row r="15" spans="1:6">
      <c r="A15" t="s">
        <v>60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2020-07-13T07:50:09Z</cp:lastPrinted>
  <dcterms:created xsi:type="dcterms:W3CDTF">2019-03-28T03:58:09Z</dcterms:created>
  <dcterms:modified xsi:type="dcterms:W3CDTF">2020-07-13T07:50:50Z</dcterms:modified>
</cp:coreProperties>
</file>