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6D00604D-41B0-4CF0-BC9B-B4C285C9884A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  <sheet name="Sheet3" sheetId="3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<sst xmlns="http://schemas.openxmlformats.org/spreadsheetml/2006/main" count="96" uniqueCount="87">
  <si>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</si>
  <si>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</si>
  <si>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</si>
  <si>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</si>
  <si>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</si>
  <si>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</si>
  <si>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</si>
  <si>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</si>
  <si>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</si>
  <si>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</si>
  <si>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</si>
  <si>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</si>
  <si>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</si>
  <si>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</si>
  <si>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</si>
  <si>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</si>
  <si>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</si>
  <si>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</si>
  <si>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</si>
  <si>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</si>
  <si>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</si>
  <si>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</si>
  <si>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</si>
  <si>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</si>
  <si>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</si>
  <si>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</si>
  <si>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</si>
  <si>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</si>
  <si>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</si>
  <si>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</si>
  <si>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</si>
  <si>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</si>
  <si>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</si>
  <si>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</si>
  <si>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</si>
  <si>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</si>
  <si>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</si>
  <si>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</si>
  <si>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</si>
  <si>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</si>
  <si>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</si>
  <si>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</si>
  <si>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</si>
  <si>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</si>
  <si>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</si>
  <si>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</si>
  <si>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</si>
  <si>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</si>
  <si>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</si>
  <si>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</si>
  <si>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</si>
  <si>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</si>
  <si>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</si>
  <si>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</si>
  <si>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</si>
  <si>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</si>
  <si>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</si>
  <si>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</si>
  <si>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</si>
  <si>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</si>
  <si>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</si>
  <si>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</si>
  <si>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</si>
  <si>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</si>
  <si>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</si>
  <si>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</si>
  <si>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</si>
  <si>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</si>
  <si>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</si>
  <si>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</si>
  <si>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</si>
  <si>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</si>
  <si>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</si>
  <si>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</si>
  <si>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</si>
  <si>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</si>
  <si>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 (라파엘) (멀티팩 정품)</t>
    <phoneticPr fontId="1" type="noConversion"/>
  </si>
  <si>
    <t>JONSBO CR-1000 EVO AUTO RGB (블랙)</t>
    <phoneticPr fontId="1" type="noConversion"/>
  </si>
  <si>
    <t>GIGABYTE B650M K 제이씨현</t>
    <phoneticPr fontId="1" type="noConversion"/>
  </si>
  <si>
    <t>마이크론 Crucial DDR5-5600 CL46 대원씨티에스 (8GB)</t>
    <phoneticPr fontId="1" type="noConversion"/>
  </si>
  <si>
    <t>MSI 지포스 RTX 5060 쉐도우 2X OC D7 8GB</t>
    <phoneticPr fontId="1" type="noConversion"/>
  </si>
  <si>
    <t>Western Digital WD Blue SN580 M.2 NVMe (500GB)</t>
    <phoneticPr fontId="1" type="noConversion"/>
  </si>
  <si>
    <t>앱코 U30 마린 (블랙)</t>
    <phoneticPr fontId="1" type="noConversion"/>
  </si>
  <si>
    <t>마이크로닉스 Classic II 풀체인지 600W 80PLUS브론즈 ATX3.1</t>
    <phoneticPr fontId="1" type="noConversion"/>
  </si>
  <si>
    <t>현금+카드</t>
  </si>
  <si>
    <t>010-7634-3959</t>
    <phoneticPr fontId="1" type="noConversion"/>
  </si>
  <si>
    <t>이재경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</si>
</sst>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6" sqref="C6:D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68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 t="s">
        <v>85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45960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69</v>
      </c>
      <c r="B6" s="73"/>
      <c r="C6" s="62" t="s">
        <v>76</v>
      </c>
      <c r="D6" s="63"/>
      <c r="E6" s="20" t="s">
        <v>6</v>
      </c>
      <c r="F6" s="21">
        <v>242000</v>
      </c>
      <c r="G6" s="20">
        <v>1</v>
      </c>
      <c r="H6" s="34">
        <f>F6*G6</f>
        <v>242000</v>
      </c>
      <c r="I6" s="1"/>
    </row>
    <row r="7" spans="1:9" ht="24" customHeight="1">
      <c r="A7" s="74"/>
      <c r="B7" s="75"/>
      <c r="C7" s="62" t="s">
        <v>77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4"/>
      <c r="B8" s="75"/>
      <c r="C8" s="129" t="s">
        <v>78</v>
      </c>
      <c r="D8" s="130"/>
      <c r="E8" s="20" t="s">
        <v>7</v>
      </c>
      <c r="F8" s="21">
        <v>127000</v>
      </c>
      <c r="G8" s="20">
        <v>1</v>
      </c>
      <c r="H8" s="34">
        <f t="shared" si="0"/>
        <v>127000</v>
      </c>
      <c r="I8" s="1"/>
    </row>
    <row r="9" spans="1:9" ht="37.5" customHeight="1">
      <c r="A9" s="74"/>
      <c r="B9" s="75"/>
      <c r="C9" s="62" t="s">
        <v>79</v>
      </c>
      <c r="D9" s="63"/>
      <c r="E9" s="20" t="s">
        <v>8</v>
      </c>
      <c r="F9" s="21">
        <v>73000</v>
      </c>
      <c r="G9" s="20">
        <v>2</v>
      </c>
      <c r="H9" s="34">
        <f t="shared" si="0"/>
        <v>146000</v>
      </c>
      <c r="I9" s="1"/>
    </row>
    <row r="10" spans="1:9" ht="24" customHeight="1">
      <c r="A10" s="74"/>
      <c r="B10" s="75"/>
      <c r="C10" s="62" t="s">
        <v>80</v>
      </c>
      <c r="D10" s="63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81</v>
      </c>
      <c r="D12" s="63"/>
      <c r="E12" s="20" t="s">
        <v>10</v>
      </c>
      <c r="F12" s="21">
        <v>75000</v>
      </c>
      <c r="G12" s="20">
        <v>1</v>
      </c>
      <c r="H12" s="34">
        <f t="shared" si="0"/>
        <v>75000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82</v>
      </c>
      <c r="D14" s="57"/>
      <c r="E14" s="20" t="s">
        <v>61</v>
      </c>
      <c r="F14" s="21">
        <v>40000</v>
      </c>
      <c r="G14" s="20">
        <v>1</v>
      </c>
      <c r="H14" s="34">
        <f t="shared" si="0"/>
        <v>40000</v>
      </c>
      <c r="I14" s="1"/>
    </row>
    <row r="15" spans="1:9" ht="24" customHeight="1">
      <c r="A15" s="74"/>
      <c r="B15" s="75"/>
      <c r="C15" s="56" t="s">
        <v>83</v>
      </c>
      <c r="D15" s="57"/>
      <c r="E15" s="20" t="s">
        <v>62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74"/>
      <c r="B16" s="75"/>
      <c r="C16" s="58"/>
      <c r="D16" s="5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70</v>
      </c>
      <c r="D17" s="66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71</v>
      </c>
      <c r="D18" s="66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72</v>
      </c>
      <c r="D19" s="61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60</v>
      </c>
      <c r="B21" s="77"/>
      <c r="C21" s="53" t="s">
        <v>12</v>
      </c>
      <c r="D21" s="53"/>
      <c r="E21" s="67">
        <f>SUM(H6:H20)</f>
        <v>1267000</v>
      </c>
      <c r="F21" s="67"/>
      <c r="G21" s="39">
        <v>1</v>
      </c>
      <c r="H21" s="128" t="s">
        <v>75</v>
      </c>
      <c r="I21" s="1"/>
    </row>
    <row r="22" spans="1:9" ht="12.75" customHeight="1">
      <c r="A22" s="78"/>
      <c r="B22" s="79"/>
      <c r="C22" s="53"/>
      <c r="D22" s="53"/>
      <c r="E22" s="67">
        <f>E21*G21</f>
        <v>1267000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/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67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현금+카드(VAT포함)</v>
      </c>
      <c r="D34" s="91"/>
      <c r="E34" s="68">
        <f>SUM(H25:H31)</f>
        <v>0</v>
      </c>
      <c r="F34" s="69"/>
      <c r="G34" s="69"/>
      <c r="H34" s="126" t="s">
        <v>74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>
        <f>IF(F38="카드+현금",Sheet3!C11,IF(F38="현금+카드",Sheet3!C4))</f>
        <v>700000</v>
      </c>
      <c r="D36" s="89"/>
      <c r="E36" s="26" t="s">
        <v>73</v>
      </c>
      <c r="F36" s="133">
        <f>SUM(E22,E34)</f>
        <v>1267000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>
        <f>IF(F38="카드+현금",Sheet3!C9,IF(F38="현금+카드",Sheet3!C6))</f>
        <v>623700</v>
      </c>
      <c r="D37" s="87"/>
      <c r="E37" s="26" t="s">
        <v>15</v>
      </c>
      <c r="F37" s="131">
        <f>F36*1.1-F36</f>
        <v>126700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84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왼쪽참고</v>
      </c>
      <c r="I38" s="1"/>
    </row>
    <row r="39" spans="1:9" ht="19.5" customHeight="1">
      <c r="A39" s="108" t="s">
        <v>23</v>
      </c>
      <c r="B39" s="109"/>
      <c r="C39" s="113">
        <f>SUM(C36:C37)-C38</f>
        <v>1323700</v>
      </c>
      <c r="D39" s="114"/>
      <c r="E39" s="29" t="s">
        <v>59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왼쪽참고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-1393700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I19" sqref="I19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1267000</v>
      </c>
    </row>
    <row r="4" spans="1:7">
      <c r="A4" t="s">
        <v>53</v>
      </c>
      <c r="B4" s="6" t="s">
        <v>51</v>
      </c>
      <c r="C4" s="8">
        <v>700000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623700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1267000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1267000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567000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2025-10-30T02:23:52Z</dcterms:modified>
</cp:coreProperties>
</file>