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B2DF7446-F43B-4E02-9DFB-7EC0C58541A5}" xr6:coauthVersionLast="47" xr6:coauthVersionMax="47" xr10:uidLastSave="{00000000-0000-0000-0000-000000000000}"/>
  <bookViews>
    <workbookView xWindow="735" yWindow="735" windowWidth="21600" windowHeight="11295" xr2:uid="{00000000-000D-0000-FFFF-FFFF00000000}"/>
  </bookViews>
  <sheets>
    <sheet name="Sheet1" sheetId="1" r:id="rId1"/>
    <sheet name="Sheet4" sheetId="4" r:id="rId2"/>
    <sheet name="Sheet3" sheetId="3" r:id="rId3"/>
    <sheet name="Sheet2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H18" i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<sst xmlns="http://schemas.openxmlformats.org/spreadsheetml/2006/main" count="97" uniqueCount="84">
  <si>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</si>
  <si>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</si>
  <si>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</si>
  <si>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</si>
  <si>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</si>
  <si>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</si>
  <si>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</si>
  <si>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</si>
  <si>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</si>
  <si>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</si>
  <si>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</si>
  <si>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</si>
  <si>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</si>
  <si>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</si>
  <si>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</si>
  <si>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</si>
  <si>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</si>
  <si>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</si>
  <si>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</si>
  <si>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</si>
  <si>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</si>
  <si>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</si>
  <si>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</si>
  <si>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</si>
  <si>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</si>
  <si>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</si>
  <si>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</si>
  <si>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</si>
  <si>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</si>
  <si>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</si>
  <si>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</si>
  <si>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</si>
  <si>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</si>
  <si>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</si>
  <si>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</si>
  <si>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</si>
  <si>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</si>
  <si>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</si>
  <si>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</si>
  <si>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</si>
  <si>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</si>
  <si>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</si>
  <si>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</si>
  <si>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</si>
  <si>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</si>
  <si>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</si>
  <si>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</si>
  <si>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</si>
  <si>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</si>
  <si>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</si>
  <si>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</si>
  <si>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</si>
  <si>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</si>
  <si>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</si>
  <si>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</si>
  <si>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</si>
  <si>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</si>
  <si>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</si>
  <si>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</si>
  <si>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</si>
  <si>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</si>
  <si>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</si>
  <si>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</si>
  <si>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</si>
  <si>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</si>
  <si>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</si>
  <si>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</si>
  <si>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</si>
  <si>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</si>
  <si>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</si>
  <si>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</si>
  <si>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</si>
  <si>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</si>
  <si>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라이젠5-6세대 9600X (그래니트 릿지) (벌크)</t>
    <phoneticPr fontId="1" type="noConversion"/>
  </si>
  <si>
    <t>DEEPCOOL AG620</t>
    <phoneticPr fontId="1" type="noConversion"/>
  </si>
  <si>
    <t>삼성전자 DDR5-5600 (16GB)</t>
    <phoneticPr fontId="1" type="noConversion"/>
  </si>
  <si>
    <t>MSI 지포스 RTX 4060 Ti 벤투스 2X 블랙 OC D6 8GB</t>
    <phoneticPr fontId="1" type="noConversion"/>
  </si>
  <si>
    <t>솔리다임 P44 Pro M.2 NVMe 벌크 (1TB)</t>
    <phoneticPr fontId="1" type="noConversion"/>
  </si>
  <si>
    <t>DAVEN D6 MESH 강화유리 (블랙)</t>
    <phoneticPr fontId="1" type="noConversion"/>
  </si>
  <si>
    <t>마이크로닉스 Classic II 풀체인지 700W 80PLUS브론즈 ATX3.1</t>
    <phoneticPr fontId="1" type="noConversion"/>
  </si>
  <si>
    <t>이영빈</t>
    <phoneticPr fontId="1" type="noConversion"/>
  </si>
  <si>
    <t>010-4908-5820</t>
    <phoneticPr fontId="1" type="noConversion"/>
  </si>
  <si>
    <t>ASUS(아수스) B650M-A II 대원</t>
    <phoneticPr fontId="1" type="noConversion"/>
  </si>
  <si>
    <t>현금+카드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</si>
</sst>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28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80</v>
      </c>
      <c r="C1" s="41" t="s">
        <v>68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 t="s">
        <v>81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45719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69</v>
      </c>
      <c r="B6" s="71"/>
      <c r="C6" s="58" t="s">
        <v>73</v>
      </c>
      <c r="D6" s="59"/>
      <c r="E6" s="21" t="s">
        <v>6</v>
      </c>
      <c r="F6" s="22">
        <v>327000</v>
      </c>
      <c r="G6" s="21">
        <v>1</v>
      </c>
      <c r="H6" s="22">
        <f>F6*G6</f>
        <v>327000</v>
      </c>
      <c r="I6" s="1"/>
    </row>
    <row r="7" spans="1:9" ht="24" customHeight="1">
      <c r="A7" s="72"/>
      <c r="B7" s="73"/>
      <c r="C7" s="58" t="s">
        <v>74</v>
      </c>
      <c r="D7" s="59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72"/>
      <c r="B8" s="73"/>
      <c r="C8" s="127" t="s">
        <v>82</v>
      </c>
      <c r="D8" s="128"/>
      <c r="E8" s="21" t="s">
        <v>7</v>
      </c>
      <c r="F8" s="22">
        <v>146000</v>
      </c>
      <c r="G8" s="21">
        <v>1</v>
      </c>
      <c r="H8" s="22">
        <f t="shared" si="0"/>
        <v>146000</v>
      </c>
      <c r="I8" s="1"/>
    </row>
    <row r="9" spans="1:9" ht="37.5" customHeight="1">
      <c r="A9" s="72"/>
      <c r="B9" s="73"/>
      <c r="C9" s="58" t="s">
        <v>75</v>
      </c>
      <c r="D9" s="59"/>
      <c r="E9" s="21" t="s">
        <v>8</v>
      </c>
      <c r="F9" s="22">
        <v>75000</v>
      </c>
      <c r="G9" s="21">
        <v>2</v>
      </c>
      <c r="H9" s="22">
        <f t="shared" si="0"/>
        <v>150000</v>
      </c>
      <c r="I9" s="1"/>
    </row>
    <row r="10" spans="1:9" ht="24" customHeight="1">
      <c r="A10" s="72"/>
      <c r="B10" s="73"/>
      <c r="C10" s="58" t="s">
        <v>76</v>
      </c>
      <c r="D10" s="59"/>
      <c r="E10" s="21" t="s">
        <v>9</v>
      </c>
      <c r="F10" s="22">
        <v>690000</v>
      </c>
      <c r="G10" s="21">
        <v>1</v>
      </c>
      <c r="H10" s="22">
        <f t="shared" si="0"/>
        <v>690000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77</v>
      </c>
      <c r="D12" s="59"/>
      <c r="E12" s="21" t="s">
        <v>10</v>
      </c>
      <c r="F12" s="22">
        <v>120000</v>
      </c>
      <c r="G12" s="21">
        <v>2</v>
      </c>
      <c r="H12" s="22">
        <f t="shared" si="0"/>
        <v>240000</v>
      </c>
      <c r="I12" s="1"/>
    </row>
    <row r="13" spans="1:9" ht="31.5" customHeight="1">
      <c r="A13" s="72"/>
      <c r="B13" s="73"/>
      <c r="C13" s="52"/>
      <c r="D13" s="53"/>
      <c r="E13" s="21" t="s">
        <v>44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78</v>
      </c>
      <c r="D14" s="53"/>
      <c r="E14" s="21" t="s">
        <v>61</v>
      </c>
      <c r="F14" s="22">
        <v>42000</v>
      </c>
      <c r="G14" s="21">
        <v>1</v>
      </c>
      <c r="H14" s="22">
        <f t="shared" si="0"/>
        <v>42000</v>
      </c>
      <c r="I14" s="1"/>
    </row>
    <row r="15" spans="1:9" ht="24" customHeight="1">
      <c r="A15" s="72"/>
      <c r="B15" s="73"/>
      <c r="C15" s="52" t="s">
        <v>79</v>
      </c>
      <c r="D15" s="53"/>
      <c r="E15" s="21" t="s">
        <v>62</v>
      </c>
      <c r="F15" s="22">
        <v>82000</v>
      </c>
      <c r="G15" s="21">
        <v>1</v>
      </c>
      <c r="H15" s="22">
        <f t="shared" si="0"/>
        <v>82000</v>
      </c>
      <c r="I15" s="1"/>
    </row>
    <row r="16" spans="1:9" ht="24" customHeight="1">
      <c r="A16" s="72"/>
      <c r="B16" s="73"/>
      <c r="C16" s="54"/>
      <c r="D16" s="55"/>
      <c r="E16" s="21" t="s">
        <v>63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70</v>
      </c>
      <c r="D17" s="64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71</v>
      </c>
      <c r="D18" s="64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72</v>
      </c>
      <c r="D19" s="57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60</v>
      </c>
      <c r="B21" s="75"/>
      <c r="C21" s="49" t="s">
        <v>12</v>
      </c>
      <c r="D21" s="49"/>
      <c r="E21" s="65">
        <f>SUM(H6:H20)</f>
        <v>1797000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1797000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67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현금+카드(VAT포함)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>
        <f>IF(F38="카드+현금",Sheet3!C11,IF(F38="현금+카드",Sheet3!C4))</f>
        <v>700000</v>
      </c>
      <c r="D36" s="87"/>
      <c r="E36" s="32" t="s">
        <v>4</v>
      </c>
      <c r="F36" s="131">
        <f>SUM(E22,E34)</f>
        <v>1797000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>
        <f>IF(F38="카드+현금",Sheet3!C9,IF(F38="현금+카드",Sheet3!C6))</f>
        <v>1206700</v>
      </c>
      <c r="D37" s="85"/>
      <c r="E37" s="32" t="s">
        <v>15</v>
      </c>
      <c r="F37" s="129">
        <f>F36*1.1-F36</f>
        <v>179700.00000000023</v>
      </c>
      <c r="G37" s="130"/>
      <c r="H37" s="34"/>
      <c r="I37" s="1"/>
    </row>
    <row r="38" spans="1:9" ht="17.25" customHeight="1">
      <c r="A38" s="96" t="s">
        <v>22</v>
      </c>
      <c r="B38" s="97"/>
      <c r="C38" s="109">
        <v>16700</v>
      </c>
      <c r="D38" s="110"/>
      <c r="E38" s="32" t="s">
        <v>21</v>
      </c>
      <c r="F38" s="82" t="s">
        <v>83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왼쪽참고</v>
      </c>
      <c r="I38" s="1"/>
    </row>
    <row r="39" spans="1:9" ht="19.5" customHeight="1">
      <c r="A39" s="104" t="s">
        <v>23</v>
      </c>
      <c r="B39" s="105"/>
      <c r="C39" s="111">
        <f>SUM(C36:C37)-C38</f>
        <v>1890000</v>
      </c>
      <c r="D39" s="112"/>
      <c r="E39" s="36" t="s">
        <v>59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왼쪽참고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-1976700.0000000002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70271-356C-4AED-B529-007A691A26DD}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C5" sqref="C5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1797000</v>
      </c>
    </row>
    <row r="4" spans="1:7">
      <c r="A4" t="s">
        <v>53</v>
      </c>
      <c r="B4" s="7" t="s">
        <v>51</v>
      </c>
      <c r="C4" s="9">
        <v>700000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1206700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1797000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1797000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1097000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2025-03-03T08:09:27Z</cp:lastPrinted>
  <dcterms:created xsi:type="dcterms:W3CDTF">2019-03-28T03:58:09Z</dcterms:created>
  <dcterms:modified xsi:type="dcterms:W3CDTF">2025-03-03T09:51:15Z</dcterms:modified>
</cp:coreProperties>
</file>