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2F2558DA-DBCB-4687-B28D-15AA0BCEC2E6}" xr6:coauthVersionLast="47" xr6:coauthVersionMax="47" xr10:uidLastSave="{4FCE5D87-61BD-49B7-9C30-49C45C548702}"/>
  <bookViews>
    <workbookView xWindow="330" yWindow="4935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<sst xmlns="http://schemas.openxmlformats.org/spreadsheetml/2006/main" count="93" uniqueCount="84">
  <si>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</si>
  <si>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</si>
  <si>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</si>
  <si>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</si>
  <si>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</si>
  <si>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</si>
  <si>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</si>
  <si>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</si>
  <si>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</si>
  <si>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</si>
  <si>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</si>
  <si>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</si>
  <si>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</si>
  <si>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</si>
  <si>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</si>
  <si>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</si>
  <si>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</si>
  <si>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</si>
  <si>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</si>
  <si>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</si>
  <si>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</si>
  <si>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</si>
  <si>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</si>
  <si>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</si>
  <si>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</si>
  <si>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</si>
  <si>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</si>
  <si>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</si>
  <si>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</si>
  <si>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</si>
  <si>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</si>
  <si>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</si>
  <si>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</si>
  <si>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</si>
  <si>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</si>
  <si>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</si>
  <si>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</si>
  <si>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</si>
  <si>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</si>
  <si>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</si>
  <si>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</si>
  <si>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</si>
  <si>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</si>
  <si>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</si>
  <si>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</si>
  <si>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</si>
  <si>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</si>
  <si>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</si>
  <si>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</si>
  <si>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</si>
  <si>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</si>
  <si>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</si>
  <si>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</si>
  <si>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</si>
  <si>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</si>
  <si>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</si>
  <si>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</si>
  <si>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</si>
  <si>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</si>
  <si>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</si>
  <si>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</si>
  <si>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</si>
  <si>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</si>
  <si>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</si>
  <si>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이체 및 세금계산서</t>
  </si>
  <si>
    <t>이순홍</t>
    <phoneticPr fontId="1" type="noConversion"/>
  </si>
  <si>
    <t>010-8360-5200</t>
    <phoneticPr fontId="1" type="noConversion"/>
  </si>
  <si>
    <t>인텔 코어i3-10세대 10100 (코멧레이크S) (정품)</t>
    <phoneticPr fontId="1" type="noConversion"/>
  </si>
  <si>
    <t>삼성전자 DDR4-3200 (8GB)</t>
    <phoneticPr fontId="1" type="noConversion"/>
  </si>
  <si>
    <t>Western Digital WD SN530 M.2 NVMe (256GB)</t>
    <phoneticPr fontId="1" type="noConversion"/>
  </si>
  <si>
    <t>아이구주 HATCH 1 야인 (블랙)</t>
    <phoneticPr fontId="1" type="noConversion"/>
  </si>
  <si>
    <t>잘만 EcoMax 500W</t>
    <phoneticPr fontId="1" type="noConversion"/>
  </si>
  <si>
    <t>인텔정품쿨러</t>
    <phoneticPr fontId="1" type="noConversion"/>
  </si>
  <si>
    <t>인텔 UHD630 내장</t>
    <phoneticPr fontId="1" type="noConversion"/>
  </si>
  <si>
    <t>ViewSync(대성글로벌코리아)	VSG241-75 HDR 슬림베젤 무결점</t>
    <phoneticPr fontId="1" type="noConversion"/>
  </si>
  <si>
    <t>모니터</t>
    <phoneticPr fontId="1" type="noConversion"/>
  </si>
  <si>
    <t>키보드마우스</t>
    <phoneticPr fontId="1" type="noConversion"/>
  </si>
  <si>
    <t>키보드마우스 합본</t>
    <phoneticPr fontId="1" type="noConversion"/>
  </si>
  <si>
    <t>패드</t>
    <phoneticPr fontId="1" type="noConversion"/>
  </si>
  <si>
    <t>게이밍 마우스패드 5mm</t>
    <phoneticPr fontId="1" type="noConversion"/>
  </si>
  <si>
    <t>케이블</t>
    <phoneticPr fontId="1" type="noConversion"/>
  </si>
  <si>
    <t>ASRock H510M-HDV/M.2</t>
    <phoneticPr fontId="1" type="noConversion"/>
  </si>
  <si>
    <t>DVI TO HDMI 케이블 2M S/V</t>
    <phoneticPr fontId="1" type="noConversion"/>
  </si>
  <si>
    <t>Western Digital WD BLUE 7200/64M (WD10EZEX, 1TB)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</si>
</sst>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G13" sqref="G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65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66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44578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115" t="s">
        <v>67</v>
      </c>
      <c r="D6" s="62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6" t="s">
        <v>81</v>
      </c>
      <c r="D8" s="117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68</v>
      </c>
      <c r="D9" s="62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69</v>
      </c>
      <c r="D11" s="64"/>
      <c r="E11" s="3" t="s">
        <v>10</v>
      </c>
      <c r="F11" s="6">
        <v>53000</v>
      </c>
      <c r="G11" s="3">
        <v>1</v>
      </c>
      <c r="H11" s="6">
        <f t="shared" si="0"/>
        <v>53000</v>
      </c>
      <c r="I11" s="2"/>
    </row>
    <row r="12" spans="1:9" ht="24" customHeight="1">
      <c r="A12" s="36"/>
      <c r="B12" s="37"/>
      <c r="C12" s="61" t="s">
        <v>83</v>
      </c>
      <c r="D12" s="62"/>
      <c r="E12" s="3" t="s">
        <v>11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36"/>
      <c r="B13" s="37"/>
      <c r="C13" s="55" t="s">
        <v>63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70</v>
      </c>
      <c r="D14" s="56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545000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545000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74</v>
      </c>
      <c r="D24" s="56"/>
      <c r="E24" s="5" t="s">
        <v>75</v>
      </c>
      <c r="F24" s="6">
        <v>145000</v>
      </c>
      <c r="G24" s="3">
        <v>2</v>
      </c>
      <c r="H24" s="6">
        <f>F24*G24</f>
        <v>290000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79</v>
      </c>
      <c r="D26" s="56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 t="s">
        <v>82</v>
      </c>
      <c r="D27" s="66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290000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20">
        <f>SUM(E21,E33)</f>
        <v>835000</v>
      </c>
      <c r="G35" s="120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8">
        <f>F35*1.1-F35</f>
        <v>83500.000000000116</v>
      </c>
      <c r="G36" s="119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2"/>
      <c r="G38" s="123"/>
      <c r="H38" s="124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1">
        <f>IF(F37="현금(이체X)",F35,IF(F37="카드",ROUND(Sheet2!B5,-4),IF(F37="이체 및 현금영수증",F35+F35*10%,IF(F37="이체 및 세금계산서",F35+F35*10%,IF(F37="이체 및 세금계산서",F35+F35*10%,)))))-F38</f>
        <v>918500</v>
      </c>
      <c r="G39" s="121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835000</v>
      </c>
    </row>
    <row r="5" spans="1:6">
      <c r="A5" t="s">
        <v>42</v>
      </c>
      <c r="B5">
        <f>B4*1.13</f>
        <v>943549.99999999988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2022-01-17T02:40:41Z</cp:lastPrinted>
  <dcterms:created xsi:type="dcterms:W3CDTF">2019-03-28T03:58:09Z</dcterms:created>
  <dcterms:modified xsi:type="dcterms:W3CDTF">2022-01-17T03:23:33Z</dcterms:modified>
</cp:coreProperties>
</file>