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12FFEC4-E9B8-4AB1-8A57-E46F841BCEC6}" xr6:coauthVersionLast="47" xr6:coauthVersionMax="47" xr10:uidLastSave="{00000000-0000-0000-0000-000000000000}"/>
  <bookViews>
    <workbookView xWindow="-27240" yWindow="435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<sst xmlns="http://schemas.openxmlformats.org/spreadsheetml/2006/main" count="84" uniqueCount="74">
  <si>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</si>
  <si>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</si>
  <si>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</si>
  <si>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</si>
  <si>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</si>
  <si>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</si>
  <si>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</si>
  <si>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</si>
  <si>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</si>
  <si>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</si>
  <si>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</si>
  <si>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</si>
  <si>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</si>
  <si>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</si>
  <si>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</si>
  <si>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</si>
  <si>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</si>
  <si>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</si>
  <si>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</si>
  <si>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</si>
  <si>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</si>
  <si>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</si>
  <si>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</si>
  <si>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</si>
  <si>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</si>
  <si>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</si>
  <si>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</si>
  <si>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</si>
  <si>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</si>
  <si>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</si>
  <si>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</si>
  <si>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</si>
  <si>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</si>
  <si>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</si>
  <si>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</si>
  <si>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</si>
  <si>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</si>
  <si>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</si>
  <si>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</si>
  <si>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</si>
  <si>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</si>
  <si>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</si>
  <si>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</si>
  <si>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</si>
  <si>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</si>
  <si>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</si>
  <si>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</si>
  <si>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</si>
  <si>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</si>
  <si>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</si>
  <si>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</si>
  <si>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</si>
  <si>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</si>
  <si>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</si>
  <si>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</si>
  <si>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</si>
  <si>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</si>
  <si>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</si>
  <si>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</si>
  <si>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</si>
  <si>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</si>
  <si>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</si>
  <si>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GIGABYTE B660M DS3H D4</t>
    <phoneticPr fontId="1" type="noConversion"/>
  </si>
  <si>
    <t>삼성전자 DDR4-3200 (16GB)</t>
    <phoneticPr fontId="1" type="noConversion"/>
  </si>
  <si>
    <t>SK하이닉스 Gold P31 M.2 NVMe (2TB)</t>
    <phoneticPr fontId="1" type="noConversion"/>
  </si>
  <si>
    <t>Seagate BarraCuda 7200/256M (ST2000DM008, 2TB)</t>
    <phoneticPr fontId="1" type="noConversion"/>
  </si>
  <si>
    <t>아이구주 VENTI D1000</t>
    <phoneticPr fontId="1" type="noConversion"/>
  </si>
  <si>
    <t>마이크로닉스 Classic II 850W 80PLUS GOLD 230V EU 풀모듈러</t>
    <phoneticPr fontId="1" type="noConversion"/>
  </si>
  <si>
    <t>이수정</t>
    <phoneticPr fontId="1" type="noConversion"/>
  </si>
  <si>
    <t>010-5954-9393</t>
    <phoneticPr fontId="1" type="noConversion"/>
  </si>
  <si>
    <t>인텔 코어i5-12세대 12600KF (엘더레이크) (정품)</t>
    <phoneticPr fontId="1" type="noConversion"/>
  </si>
  <si>
    <t>FORGAME OMG-600</t>
    <phoneticPr fontId="1" type="noConversion"/>
  </si>
  <si>
    <t>한성컴퓨터 ULTRON 2760G 리얼 144 게이밍 무결점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</si>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</sst>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115" zoomScaleNormal="100" zoomScaleSheetLayoutView="100" zoomScalePageLayoutView="115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68</v>
      </c>
      <c r="C1" s="44" t="s">
        <v>56</v>
      </c>
      <c r="D1" s="45"/>
      <c r="E1" s="102"/>
      <c r="F1" s="103"/>
      <c r="G1" s="103"/>
      <c r="H1" s="104"/>
    </row>
    <row r="2" spans="1:9" ht="22.5" customHeight="1">
      <c r="A2" s="15" t="s">
        <v>42</v>
      </c>
      <c r="B2" s="20" t="s">
        <v>69</v>
      </c>
      <c r="C2" s="46"/>
      <c r="D2" s="47"/>
      <c r="E2" s="105"/>
      <c r="F2" s="106"/>
      <c r="G2" s="106"/>
      <c r="H2" s="107"/>
    </row>
    <row r="3" spans="1:9" ht="22.5" customHeight="1">
      <c r="A3" s="15" t="s">
        <v>43</v>
      </c>
      <c r="B3" s="17">
        <f ca="1">TODAY()</f>
        <v>44680</v>
      </c>
      <c r="C3" s="16" t="s">
        <v>44</v>
      </c>
      <c r="D3" s="19"/>
      <c r="E3" s="105"/>
      <c r="F3" s="106"/>
      <c r="G3" s="106"/>
      <c r="H3" s="107"/>
    </row>
    <row r="4" spans="1:9" ht="22.5" customHeight="1">
      <c r="A4" s="14" t="s">
        <v>41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57</v>
      </c>
      <c r="B6" s="35"/>
      <c r="C6" s="61" t="s">
        <v>70</v>
      </c>
      <c r="D6" s="62"/>
      <c r="E6" s="3" t="s">
        <v>6</v>
      </c>
      <c r="F6" s="6">
        <v>351000</v>
      </c>
      <c r="G6" s="3">
        <v>1</v>
      </c>
      <c r="H6" s="6">
        <f>F6*G6</f>
        <v>351000</v>
      </c>
      <c r="I6" s="2"/>
    </row>
    <row r="7" spans="1:9" ht="24" customHeight="1">
      <c r="A7" s="36"/>
      <c r="B7" s="37"/>
      <c r="C7" s="61" t="s">
        <v>71</v>
      </c>
      <c r="D7" s="62"/>
      <c r="E7" s="24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36"/>
      <c r="B8" s="37"/>
      <c r="C8" s="114" t="s">
        <v>62</v>
      </c>
      <c r="D8" s="115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37.5" customHeight="1">
      <c r="A9" s="36"/>
      <c r="B9" s="37"/>
      <c r="C9" s="61" t="s">
        <v>63</v>
      </c>
      <c r="D9" s="62"/>
      <c r="E9" s="3" t="s">
        <v>8</v>
      </c>
      <c r="F9" s="6">
        <v>165000</v>
      </c>
      <c r="G9" s="3">
        <v>1</v>
      </c>
      <c r="H9" s="6">
        <f t="shared" si="0"/>
        <v>165000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64</v>
      </c>
      <c r="D12" s="62"/>
      <c r="E12" s="3" t="s">
        <v>10</v>
      </c>
      <c r="F12" s="6">
        <v>313000</v>
      </c>
      <c r="G12" s="3">
        <v>1</v>
      </c>
      <c r="H12" s="6">
        <f t="shared" si="0"/>
        <v>313000</v>
      </c>
      <c r="I12" s="2"/>
    </row>
    <row r="13" spans="1:9" ht="24" customHeight="1">
      <c r="A13" s="36"/>
      <c r="B13" s="37"/>
      <c r="C13" s="55" t="s">
        <v>65</v>
      </c>
      <c r="D13" s="56"/>
      <c r="E13" s="3" t="s">
        <v>60</v>
      </c>
      <c r="F13" s="6">
        <v>65000</v>
      </c>
      <c r="G13" s="3">
        <v>1</v>
      </c>
      <c r="H13" s="6">
        <f t="shared" si="0"/>
        <v>65000</v>
      </c>
      <c r="I13" s="2"/>
    </row>
    <row r="14" spans="1:9" ht="29.25" customHeight="1">
      <c r="A14" s="36"/>
      <c r="B14" s="37"/>
      <c r="C14" s="55" t="s">
        <v>66</v>
      </c>
      <c r="D14" s="56"/>
      <c r="E14" s="3" t="s">
        <v>11</v>
      </c>
      <c r="F14" s="6">
        <v>60000</v>
      </c>
      <c r="G14" s="3">
        <v>1</v>
      </c>
      <c r="H14" s="6">
        <f t="shared" si="0"/>
        <v>60000</v>
      </c>
      <c r="I14" s="2"/>
    </row>
    <row r="15" spans="1:9" ht="24" customHeight="1">
      <c r="A15" s="36"/>
      <c r="B15" s="37"/>
      <c r="C15" s="55" t="s">
        <v>67</v>
      </c>
      <c r="D15" s="56"/>
      <c r="E15" s="3" t="s">
        <v>12</v>
      </c>
      <c r="F15" s="6">
        <v>148000</v>
      </c>
      <c r="G15" s="3">
        <v>1</v>
      </c>
      <c r="H15" s="6">
        <f t="shared" si="0"/>
        <v>148000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52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58</v>
      </c>
      <c r="B20" s="39"/>
      <c r="C20" s="52" t="s">
        <v>16</v>
      </c>
      <c r="D20" s="52"/>
      <c r="E20" s="65">
        <f>SUM(H6:H19)</f>
        <v>1342000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1342000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92" t="s">
        <v>21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72</v>
      </c>
      <c r="D24" s="56"/>
      <c r="E24" s="5" t="s">
        <v>73</v>
      </c>
      <c r="F24" s="6">
        <v>253000</v>
      </c>
      <c r="G24" s="3">
        <v>1</v>
      </c>
      <c r="H24" s="6">
        <f>F24*G24</f>
        <v>253000</v>
      </c>
      <c r="I24" s="2"/>
    </row>
    <row r="25" spans="1:9" ht="25.15" customHeight="1">
      <c r="A25" s="74"/>
      <c r="B25" s="75"/>
      <c r="C25" s="94"/>
      <c r="D25" s="56"/>
      <c r="E25" s="31"/>
      <c r="F25" s="6"/>
      <c r="G25" s="3"/>
      <c r="H25" s="6">
        <f t="shared" ref="H25:H32" si="1">F25*G25</f>
        <v>0</v>
      </c>
      <c r="I25" s="2"/>
    </row>
    <row r="26" spans="1:9">
      <c r="A26" s="76"/>
      <c r="B26" s="77"/>
      <c r="C26" s="94"/>
      <c r="D26" s="56"/>
      <c r="E26" s="5"/>
      <c r="F26" s="6"/>
      <c r="G26" s="3"/>
      <c r="H26" s="6">
        <f t="shared" si="1"/>
        <v>0</v>
      </c>
      <c r="I26" s="2"/>
    </row>
    <row r="27" spans="1:9">
      <c r="A27" s="76"/>
      <c r="B27" s="77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80" t="s">
        <v>30</v>
      </c>
      <c r="B33" s="81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66">
        <f>SUM(H24:H32)</f>
        <v>253000</v>
      </c>
      <c r="F33" s="67"/>
      <c r="G33" s="67"/>
      <c r="H33" s="111" t="s">
        <v>18</v>
      </c>
      <c r="I33" s="2"/>
    </row>
    <row r="34" spans="1:9" ht="14.25" customHeight="1">
      <c r="A34" s="82"/>
      <c r="B34" s="83"/>
      <c r="C34" s="90"/>
      <c r="D34" s="91"/>
      <c r="E34" s="68"/>
      <c r="F34" s="69"/>
      <c r="G34" s="69"/>
      <c r="H34" s="112"/>
      <c r="I34" s="2"/>
    </row>
    <row r="35" spans="1:9" ht="16.5" customHeight="1">
      <c r="A35" s="72" t="s">
        <v>33</v>
      </c>
      <c r="B35" s="73"/>
      <c r="C35" s="86"/>
      <c r="D35" s="87"/>
      <c r="E35" s="8" t="s">
        <v>4</v>
      </c>
      <c r="F35" s="118">
        <f>SUM(E21,E33)</f>
        <v>1595000</v>
      </c>
      <c r="G35" s="118"/>
      <c r="H35" s="9" t="s">
        <v>18</v>
      </c>
      <c r="I35" s="2"/>
    </row>
    <row r="36" spans="1:9" ht="16.5" customHeight="1">
      <c r="A36" s="72" t="s">
        <v>32</v>
      </c>
      <c r="B36" s="73"/>
      <c r="C36" s="84"/>
      <c r="D36" s="85"/>
      <c r="E36" s="8" t="s">
        <v>19</v>
      </c>
      <c r="F36" s="116">
        <f>F35*1.1-F35</f>
        <v>159500.00000000023</v>
      </c>
      <c r="G36" s="117"/>
      <c r="H36" s="10"/>
      <c r="I36" s="2"/>
    </row>
    <row r="37" spans="1:9" ht="17.25" customHeight="1">
      <c r="A37" s="72" t="s">
        <v>28</v>
      </c>
      <c r="B37" s="73"/>
      <c r="C37" s="96"/>
      <c r="D37" s="97"/>
      <c r="E37" s="8" t="s">
        <v>27</v>
      </c>
      <c r="F37" s="70" t="s">
        <v>59</v>
      </c>
      <c r="G37" s="71"/>
      <c r="H37" s="30"/>
      <c r="I37" s="2"/>
    </row>
    <row r="38" spans="1:9" ht="19.5" customHeight="1">
      <c r="A38" s="80" t="s">
        <v>29</v>
      </c>
      <c r="B38" s="81"/>
      <c r="C38" s="98">
        <f>SUM(C35:C36)-C37</f>
        <v>0</v>
      </c>
      <c r="D38" s="99"/>
      <c r="E38" s="23" t="s">
        <v>28</v>
      </c>
      <c r="F38" s="120"/>
      <c r="G38" s="121"/>
      <c r="H38" s="122"/>
      <c r="I38" s="2"/>
    </row>
    <row r="39" spans="1:9" ht="20.25" customHeight="1">
      <c r="A39" s="82"/>
      <c r="B39" s="83"/>
      <c r="C39" s="100"/>
      <c r="D39" s="101"/>
      <c r="E39" s="28" t="s">
        <v>20</v>
      </c>
      <c r="F39" s="119">
        <f>IF(F37="현금(이체X)",F35,IF(F37="카드",ROUND(Sheet2!B5,-4),IF(F37="이체 및 현금영수증",F35+F35*10%,IF(F37="이체 및 세금계산서",F35+F35*10%,IF(F37="이체 및 세금계산서",F35+F35*10%,)))))-F38</f>
        <v>1754500</v>
      </c>
      <c r="G39" s="119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61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14:D14"/>
    <mergeCell ref="C27:D27"/>
    <mergeCell ref="C28:D28"/>
    <mergeCell ref="C29:D29"/>
    <mergeCell ref="C30:D30"/>
    <mergeCell ref="C17:D17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1595000</v>
      </c>
    </row>
    <row r="5" spans="1:6">
      <c r="A5" t="s">
        <v>40</v>
      </c>
      <c r="B5">
        <f>B4*1.13</f>
        <v>1802349.9999999998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2022-04-29T08:24:15Z</cp:lastPrinted>
  <dcterms:created xsi:type="dcterms:W3CDTF">2019-03-28T03:58:09Z</dcterms:created>
  <dcterms:modified xsi:type="dcterms:W3CDTF">2022-04-29T08:24:30Z</dcterms:modified>
</cp:coreProperties>
</file>