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D2C7628C-D9FA-41D1-A3ED-E3DE4A399F37}" xr6:coauthVersionLast="47" xr6:coauthVersionMax="47" xr10:uidLastSave="{2710E9F6-D2B4-42C7-9617-CBE749829552}"/>
  <bookViews>
    <workbookView xWindow="5295" yWindow="303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<sst xmlns="http://schemas.openxmlformats.org/spreadsheetml/2006/main" count="110" uniqueCount="94">
  <si>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</si>
  <si>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</si>
  <si>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</si>
  <si>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</si>
  <si>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</si>
  <si>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</si>
  <si>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</si>
  <si>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</si>
  <si>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</si>
  <si>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</si>
  <si>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</si>
  <si>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</si>
  <si>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</si>
  <si>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</si>
  <si>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</si>
  <si>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</si>
  <si>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</si>
  <si>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</si>
  <si>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</si>
  <si>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</si>
  <si>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</si>
  <si>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</si>
  <si>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</si>
  <si>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</si>
  <si>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</si>
  <si>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</si>
  <si>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</si>
  <si>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</si>
  <si>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</si>
  <si>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</si>
  <si>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</si>
  <si>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</si>
  <si>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</si>
  <si>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</si>
  <si>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</si>
  <si>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</si>
  <si>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</si>
  <si>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</si>
  <si>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</si>
  <si>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</si>
  <si>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</si>
  <si>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</si>
  <si>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</si>
  <si>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</si>
  <si>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</si>
  <si>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</si>
  <si>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</si>
  <si>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</si>
  <si>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</si>
  <si>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</si>
  <si>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</si>
  <si>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</si>
  <si>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</si>
  <si>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</si>
  <si>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</si>
  <si>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</si>
  <si>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</si>
  <si>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</si>
  <si>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</si>
  <si>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</si>
  <si>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</si>
  <si>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</si>
  <si>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</si>
  <si>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</si>
  <si>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</si>
  <si>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</si>
  <si>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</si>
  <si>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</si>
  <si>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</si>
  <si>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</si>
  <si>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</si>
  <si>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</si>
  <si>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</si>
  <si>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</si>
  <si>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</si>
  <si>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</si>
  <si>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</si>
  <si>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</si>
  <si>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</si>
  <si>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DEEPCOOL AK400 (BLACK)</t>
    <phoneticPr fontId="1" type="noConversion"/>
  </si>
  <si>
    <t>삼성전자 DDR4-3200 (16GB)</t>
    <phoneticPr fontId="1" type="noConversion"/>
  </si>
  <si>
    <t>MSI 지포스 RTX 3060 벤투스 2X OC D6 8GB</t>
    <phoneticPr fontId="1" type="noConversion"/>
  </si>
  <si>
    <t>마이크로닉스 Classic II 풀체인지 600W 80PLUS BRONZE 230V EU</t>
    <phoneticPr fontId="1" type="noConversion"/>
  </si>
  <si>
    <t>삼성전자 PM9A1 M.2 NVMe 병행수입 (512GB)</t>
    <phoneticPr fontId="1" type="noConversion"/>
  </si>
  <si>
    <t>Western Digital WD BLUE 7200/256M (WD20EZBX, 2TB)</t>
    <phoneticPr fontId="1" type="noConversion"/>
  </si>
  <si>
    <t>MSI PRO H610M-B DDR4</t>
    <phoneticPr fontId="1" type="noConversion"/>
  </si>
  <si>
    <t>마이크로닉스 Master M60 메쉬 (화이트)</t>
    <phoneticPr fontId="1" type="noConversion"/>
  </si>
  <si>
    <t>이민석</t>
    <phoneticPr fontId="1" type="noConversion"/>
  </si>
  <si>
    <t>010-9651-2233</t>
    <phoneticPr fontId="1" type="noConversion"/>
  </si>
  <si>
    <t>2시간  (6시안으로)</t>
    <phoneticPr fontId="1" type="noConversion"/>
  </si>
  <si>
    <t>m.2 방열판 서비스</t>
    <phoneticPr fontId="1" type="noConversion"/>
  </si>
  <si>
    <t xml:space="preserve">래안텍 Q3275K QHD </t>
    <phoneticPr fontId="1" type="noConversion"/>
  </si>
  <si>
    <t>방열판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</si>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</sst>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77</v>
      </c>
      <c r="D1" s="39"/>
      <c r="E1" s="107"/>
      <c r="F1" s="108"/>
      <c r="G1" s="108"/>
      <c r="H1" s="109"/>
    </row>
    <row r="2" spans="1:9" ht="22.5" customHeight="1">
      <c r="A2" s="15" t="s">
        <v>39</v>
      </c>
      <c r="B2" s="29" t="s">
        <v>88</v>
      </c>
      <c r="C2" s="40"/>
      <c r="D2" s="41"/>
      <c r="E2" s="110"/>
      <c r="F2" s="36"/>
      <c r="G2" s="36"/>
      <c r="H2" s="111"/>
    </row>
    <row r="3" spans="1:9" ht="22.5" customHeight="1">
      <c r="A3" s="15" t="s">
        <v>40</v>
      </c>
      <c r="B3" s="16">
        <f ca="1">TODAY()</f>
        <v>44933</v>
      </c>
      <c r="C3" s="15" t="s">
        <v>41</v>
      </c>
      <c r="D3" s="18">
        <v>44933</v>
      </c>
      <c r="E3" s="110"/>
      <c r="F3" s="36"/>
      <c r="G3" s="36"/>
      <c r="H3" s="111"/>
    </row>
    <row r="4" spans="1:9" ht="22.5" customHeight="1">
      <c r="A4" s="14" t="s">
        <v>38</v>
      </c>
      <c r="B4" s="44" t="s">
        <v>89</v>
      </c>
      <c r="C4" s="44"/>
      <c r="D4" s="45"/>
      <c r="E4" s="112"/>
      <c r="F4" s="113"/>
      <c r="G4" s="113"/>
      <c r="H4" s="114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5" t="s">
        <v>78</v>
      </c>
      <c r="D6" s="56"/>
      <c r="E6" s="3" t="s">
        <v>6</v>
      </c>
      <c r="F6" s="6">
        <v>219000</v>
      </c>
      <c r="G6" s="3">
        <v>1</v>
      </c>
      <c r="H6" s="6">
        <f>F6*G6</f>
        <v>219000</v>
      </c>
      <c r="I6" s="2"/>
    </row>
    <row r="7" spans="1:9" ht="24" customHeight="1">
      <c r="A7" s="67"/>
      <c r="B7" s="68"/>
      <c r="C7" s="55" t="s">
        <v>79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7"/>
      <c r="B8" s="68"/>
      <c r="C8" s="118" t="s">
        <v>85</v>
      </c>
      <c r="D8" s="119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7"/>
      <c r="B9" s="68"/>
      <c r="C9" s="55" t="s">
        <v>80</v>
      </c>
      <c r="D9" s="56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67"/>
      <c r="B10" s="68"/>
      <c r="C10" s="55" t="s">
        <v>81</v>
      </c>
      <c r="D10" s="56"/>
      <c r="E10" s="3" t="s">
        <v>9</v>
      </c>
      <c r="F10" s="6">
        <v>445000</v>
      </c>
      <c r="G10" s="3">
        <v>1</v>
      </c>
      <c r="H10" s="6">
        <f t="shared" si="0"/>
        <v>445000</v>
      </c>
      <c r="I10" s="2"/>
    </row>
    <row r="11" spans="1:9" ht="24" customHeight="1">
      <c r="A11" s="67"/>
      <c r="B11" s="68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9" t="s">
        <v>83</v>
      </c>
      <c r="D12" s="56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67"/>
      <c r="B13" s="68"/>
      <c r="C13" s="49" t="s">
        <v>84</v>
      </c>
      <c r="D13" s="50"/>
      <c r="E13" s="3" t="s">
        <v>54</v>
      </c>
      <c r="F13" s="6">
        <v>74000</v>
      </c>
      <c r="G13" s="3">
        <v>1</v>
      </c>
      <c r="H13" s="6">
        <f t="shared" si="0"/>
        <v>74000</v>
      </c>
      <c r="I13" s="2"/>
    </row>
    <row r="14" spans="1:9" ht="29.25" customHeight="1">
      <c r="A14" s="67"/>
      <c r="B14" s="68"/>
      <c r="C14" s="49" t="s">
        <v>86</v>
      </c>
      <c r="D14" s="50"/>
      <c r="E14" s="3" t="s">
        <v>11</v>
      </c>
      <c r="F14" s="6">
        <v>54000</v>
      </c>
      <c r="G14" s="3">
        <v>1</v>
      </c>
      <c r="H14" s="6">
        <f t="shared" si="0"/>
        <v>54000</v>
      </c>
      <c r="I14" s="2"/>
    </row>
    <row r="15" spans="1:9" ht="24" customHeight="1">
      <c r="A15" s="67"/>
      <c r="B15" s="68"/>
      <c r="C15" s="49" t="s">
        <v>82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7"/>
      <c r="B16" s="68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47" t="s">
        <v>59</v>
      </c>
      <c r="D17" s="4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6" t="s">
        <v>16</v>
      </c>
      <c r="D20" s="46"/>
      <c r="E20" s="60">
        <f>SUM(H6:H19)</f>
        <v>1230000</v>
      </c>
      <c r="F20" s="60"/>
      <c r="G20" s="24">
        <v>1</v>
      </c>
      <c r="H20" s="117" t="s">
        <v>18</v>
      </c>
      <c r="I20" s="2"/>
    </row>
    <row r="21" spans="1:9" ht="12.75" customHeight="1">
      <c r="A21" s="71"/>
      <c r="B21" s="72"/>
      <c r="C21" s="46"/>
      <c r="D21" s="46"/>
      <c r="E21" s="60">
        <f>E20*G20</f>
        <v>1230000</v>
      </c>
      <c r="F21" s="60"/>
      <c r="G21" s="60"/>
      <c r="H21" s="117"/>
      <c r="I21" s="2"/>
    </row>
    <row r="22" spans="1:9" ht="12.75" customHeight="1">
      <c r="A22" s="71"/>
      <c r="B22" s="72"/>
      <c r="C22" s="46"/>
      <c r="D22" s="46"/>
      <c r="E22" s="60"/>
      <c r="F22" s="60"/>
      <c r="G22" s="60"/>
      <c r="H22" s="117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9" t="s">
        <v>90</v>
      </c>
      <c r="D24" s="50"/>
      <c r="E24" s="5" t="s">
        <v>92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0" t="s">
        <v>75</v>
      </c>
      <c r="B25" s="91"/>
      <c r="C25" s="87" t="s">
        <v>91</v>
      </c>
      <c r="D25" s="50"/>
      <c r="E25" s="5" t="s">
        <v>93</v>
      </c>
      <c r="F25" s="6">
        <v>260000</v>
      </c>
      <c r="G25" s="3">
        <v>1</v>
      </c>
      <c r="H25" s="6">
        <f>F25*G25</f>
        <v>260000</v>
      </c>
      <c r="I25" s="2"/>
    </row>
    <row r="26" spans="1:9">
      <c r="A26" s="92"/>
      <c r="B26" s="93"/>
      <c r="C26" s="4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47"/>
      <c r="D29" s="48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47"/>
      <c r="D30" s="4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47"/>
      <c r="D31" s="48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47"/>
      <c r="D32" s="48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260000</v>
      </c>
      <c r="F33" s="62"/>
      <c r="G33" s="62"/>
      <c r="H33" s="115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6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2">
        <f>SUM(E21,E33)</f>
        <v>1490000</v>
      </c>
      <c r="G35" s="122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0">
        <f>F35*1.1-F35</f>
        <v>149000.00000000023</v>
      </c>
      <c r="G36" s="121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76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4"/>
      <c r="G38" s="125"/>
      <c r="H38" s="126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3">
        <f>IF(F37="현금(이체X)",F35,IF(F37="웹결제",ROUND(Sheet2!B7,-4),IF(F37="이체 및 현금영수증",F35+F35*10%,IF(F37="이체 및 세금계산서",F35+F35*10%,IF(F37="이체 및 세금계산서",F35+F35*10%,)))))-F38</f>
        <v>1639000</v>
      </c>
      <c r="G39" s="12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0" t="s">
        <v>55</v>
      </c>
      <c r="F41" s="100"/>
      <c r="G41" s="100"/>
      <c r="H41" s="100"/>
      <c r="I41" s="2"/>
    </row>
    <row r="42" spans="1:9">
      <c r="A42" s="36"/>
      <c r="B42" s="36"/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32:D32"/>
    <mergeCell ref="C26:D26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1490000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1089000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1490000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1490000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1490000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2023-01-07T07:13:35Z</cp:lastPrinted>
  <dcterms:created xsi:type="dcterms:W3CDTF">2019-03-28T03:58:09Z</dcterms:created>
  <dcterms:modified xsi:type="dcterms:W3CDTF">2023-01-07T07:45:57Z</dcterms:modified>
</cp:coreProperties>
</file>