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5FF0C7413ED40A272EE3078C6B64409F3F10BA7A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<sst xmlns="http://schemas.openxmlformats.org/spreadsheetml/2006/main" count="91" uniqueCount="79">
  <si>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</si>
  <si>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</si>
  <si>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</si>
  <si>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</si>
  <si>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</si>
  <si>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</si>
  <si>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</si>
  <si>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</si>
  <si>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</si>
  <si>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</si>
  <si>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</si>
  <si>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</si>
  <si>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</si>
  <si>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</si>
  <si>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</si>
  <si>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</si>
  <si>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</si>
  <si>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</si>
  <si>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</si>
  <si>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</si>
  <si>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</si>
  <si>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</si>
  <si>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</si>
  <si>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</si>
  <si>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</si>
  <si>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</si>
  <si>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</si>
  <si>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</si>
  <si>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</si>
  <si>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</si>
  <si>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</si>
  <si>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</si>
  <si>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</si>
  <si>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</si>
  <si>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</si>
  <si>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</si>
  <si>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</si>
  <si>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</si>
  <si>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</si>
  <si>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</si>
  <si>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</si>
  <si>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</si>
  <si>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</si>
  <si>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</si>
  <si>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</si>
  <si>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</si>
  <si>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</si>
  <si>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</si>
  <si>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</si>
  <si>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</si>
  <si>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</si>
  <si>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</si>
  <si>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</si>
  <si>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</si>
  <si>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</si>
  <si>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</si>
  <si>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</si>
  <si>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</si>
  <si>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</si>
  <si>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</si>
  <si>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</si>
  <si>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</si>
  <si>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</si>
  <si>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</si>
  <si>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</si>
  <si>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</si>
  <si>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메모리</t>
    <phoneticPr fontId="1" type="noConversion"/>
  </si>
  <si>
    <t>윈도우정품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</si>
  <si>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</si>
  <si>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</si>
  <si>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</si>
  <si>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</si>
  <si>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>Microsoft Windows 11 Pro (DSP 64bit 한글)</t>
    <phoneticPr fontId="1" type="noConversion"/>
  </si>
  <si>
    <t xml:space="preserve">[레노버] LOQ 16IRH i7 RTX4060 82XW000RKR [i7-13620H/16GB/512GB/FD] 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</si>
  <si>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 xml:space="preserve">게이밍노트북/지포스RTX 4060 / GAMING / 스톰 그레이 / 기본제품 / 인텔 코어 i7 / 랩터레이크 (13세대) / 16GB RAM / 512GB SSD 이하 / M.2(NVMe) / GeForce RTX 4060 / 운영체제미포함 / 16형 / 1920x1200 (WUXGA) / 안티글레어 / 144Hz 지원 / 350nits / 키보드라이트 / 숫자키보드 / HDMI / USBType-C / USBType-A / USB 3.2 / USB 3.0 / 무선랜 / 블루투스 / PD 충전 / LAN / DisplayPort / 2.1~3Kg / A/S 2년 </t>
    </r>
    <r>
      <rPr>
        <sz val="10"/>
        <color rgb="FFFF0000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</si>
  <si>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삼성전자 노트북 DDR5-5600 (32GB)로 변경</t>
    <phoneticPr fontId="1" type="noConversion"/>
  </si>
  <si>
    <t>이동주고객님</t>
    <phoneticPr fontId="1" type="noConversion"/>
  </si>
  <si>
    <t>SSD변경</t>
    <phoneticPr fontId="1" type="noConversion"/>
  </si>
  <si>
    <t>기존 500GB에서 1TB로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</si>
</sst>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E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76</v>
      </c>
      <c r="C1" s="37" t="s">
        <v>56</v>
      </c>
      <c r="D1" s="38"/>
      <c r="E1" s="111"/>
      <c r="F1" s="112"/>
      <c r="G1" s="112"/>
      <c r="H1" s="113"/>
    </row>
    <row r="2" spans="1:9" ht="22.5" customHeight="1">
      <c r="A2" s="15" t="s">
        <v>28</v>
      </c>
      <c r="B2" s="28"/>
      <c r="C2" s="39"/>
      <c r="D2" s="40"/>
      <c r="E2" s="114"/>
      <c r="F2" s="35"/>
      <c r="G2" s="35"/>
      <c r="H2" s="115"/>
    </row>
    <row r="3" spans="1:9" ht="22.5" customHeight="1">
      <c r="A3" s="15" t="s">
        <v>29</v>
      </c>
      <c r="B3" s="16">
        <f ca="1">TODAY()</f>
        <v>45309</v>
      </c>
      <c r="C3" s="15" t="s">
        <v>30</v>
      </c>
      <c r="D3" s="18"/>
      <c r="E3" s="114"/>
      <c r="F3" s="35"/>
      <c r="G3" s="35"/>
      <c r="H3" s="115"/>
    </row>
    <row r="4" spans="1:9" ht="22.5" customHeight="1">
      <c r="A4" s="14" t="s">
        <v>27</v>
      </c>
      <c r="B4" s="43"/>
      <c r="C4" s="43"/>
      <c r="D4" s="44"/>
      <c r="E4" s="116"/>
      <c r="F4" s="117"/>
      <c r="G4" s="117"/>
      <c r="H4" s="118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/>
      <c r="G5" s="1"/>
      <c r="H5" s="1" t="s">
        <v>4</v>
      </c>
    </row>
    <row r="6" spans="1:9" ht="24" customHeight="1">
      <c r="A6" s="52" t="s">
        <v>55</v>
      </c>
      <c r="B6" s="53"/>
      <c r="C6" s="74" t="s">
        <v>73</v>
      </c>
      <c r="D6" s="75"/>
      <c r="E6" s="76"/>
      <c r="F6" s="6">
        <v>1390000</v>
      </c>
      <c r="G6" s="3">
        <v>1</v>
      </c>
      <c r="H6" s="6">
        <f>F6*G6</f>
        <v>1390000</v>
      </c>
      <c r="I6" s="2"/>
    </row>
    <row r="7" spans="1:9" ht="24" customHeight="1">
      <c r="A7" s="54"/>
      <c r="B7" s="55"/>
      <c r="C7" s="65" t="s">
        <v>74</v>
      </c>
      <c r="D7" s="66"/>
      <c r="E7" s="67"/>
      <c r="F7" s="6"/>
      <c r="G7" s="3"/>
      <c r="H7" s="6">
        <f t="shared" ref="H7:H20" si="0">F7*G7</f>
        <v>0</v>
      </c>
      <c r="I7" s="2"/>
    </row>
    <row r="8" spans="1:9" ht="25.5" customHeight="1">
      <c r="A8" s="54"/>
      <c r="B8" s="55"/>
      <c r="C8" s="68"/>
      <c r="D8" s="69"/>
      <c r="E8" s="70"/>
      <c r="F8" s="6"/>
      <c r="G8" s="3"/>
      <c r="H8" s="6">
        <f t="shared" si="0"/>
        <v>0</v>
      </c>
      <c r="I8" s="2"/>
    </row>
    <row r="9" spans="1:9" ht="37.5" customHeight="1">
      <c r="A9" s="54"/>
      <c r="B9" s="55"/>
      <c r="C9" s="68"/>
      <c r="D9" s="69"/>
      <c r="E9" s="70"/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8"/>
      <c r="D10" s="69"/>
      <c r="E10" s="70"/>
      <c r="F10" s="6"/>
      <c r="G10" s="3"/>
      <c r="H10" s="6">
        <f t="shared" si="0"/>
        <v>0</v>
      </c>
      <c r="I10" s="2"/>
    </row>
    <row r="11" spans="1:9" ht="24" customHeight="1">
      <c r="A11" s="54"/>
      <c r="B11" s="55"/>
      <c r="C11" s="68"/>
      <c r="D11" s="69"/>
      <c r="E11" s="70"/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8"/>
      <c r="D12" s="69"/>
      <c r="E12" s="70"/>
      <c r="F12" s="6"/>
      <c r="G12" s="3"/>
      <c r="H12" s="6">
        <f t="shared" si="0"/>
        <v>0</v>
      </c>
      <c r="I12" s="2"/>
    </row>
    <row r="13" spans="1:9" ht="31.5" customHeight="1">
      <c r="A13" s="54"/>
      <c r="B13" s="55"/>
      <c r="C13" s="68"/>
      <c r="D13" s="69"/>
      <c r="E13" s="70"/>
      <c r="F13" s="6"/>
      <c r="G13" s="3"/>
      <c r="H13" s="6">
        <f t="shared" si="0"/>
        <v>0</v>
      </c>
      <c r="I13" s="2"/>
    </row>
    <row r="14" spans="1:9" ht="29.25" customHeight="1">
      <c r="A14" s="54"/>
      <c r="B14" s="55"/>
      <c r="C14" s="68"/>
      <c r="D14" s="69"/>
      <c r="E14" s="70"/>
      <c r="F14" s="6"/>
      <c r="G14" s="3"/>
      <c r="H14" s="6">
        <f t="shared" si="0"/>
        <v>0</v>
      </c>
      <c r="I14" s="2"/>
    </row>
    <row r="15" spans="1:9" ht="24" customHeight="1">
      <c r="A15" s="54"/>
      <c r="B15" s="55"/>
      <c r="C15" s="68"/>
      <c r="D15" s="69"/>
      <c r="E15" s="70"/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/>
      <c r="D16" s="72"/>
      <c r="E16" s="73"/>
      <c r="F16" s="6"/>
      <c r="G16" s="3"/>
      <c r="H16" s="6">
        <f t="shared" si="0"/>
        <v>0</v>
      </c>
      <c r="I16" s="2"/>
    </row>
    <row r="17" spans="1:9">
      <c r="A17" s="54"/>
      <c r="B17" s="55"/>
      <c r="C17" s="50" t="s">
        <v>61</v>
      </c>
      <c r="D17" s="51"/>
      <c r="E17" s="4" t="s">
        <v>60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4"/>
      <c r="B18" s="55"/>
      <c r="C18" s="62" t="s">
        <v>65</v>
      </c>
      <c r="D18" s="51"/>
      <c r="E18" s="4" t="s">
        <v>63</v>
      </c>
      <c r="F18" s="7"/>
      <c r="G18" s="4"/>
      <c r="H18" s="6">
        <f t="shared" si="0"/>
        <v>0</v>
      </c>
      <c r="I18" s="2"/>
    </row>
    <row r="19" spans="1:9">
      <c r="A19" s="54"/>
      <c r="B19" s="55"/>
      <c r="C19" s="48" t="s">
        <v>62</v>
      </c>
      <c r="D19" s="49"/>
      <c r="E19" s="3" t="s">
        <v>64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46"/>
      <c r="D20" s="47"/>
      <c r="E20" s="4" t="s">
        <v>57</v>
      </c>
      <c r="F20" s="7"/>
      <c r="G20" s="4"/>
      <c r="H20" s="6">
        <f t="shared" si="0"/>
        <v>0</v>
      </c>
      <c r="I20" s="2"/>
    </row>
    <row r="21" spans="1:9" ht="12.75" customHeight="1">
      <c r="A21" s="56" t="s">
        <v>59</v>
      </c>
      <c r="B21" s="57"/>
      <c r="C21" s="45" t="s">
        <v>6</v>
      </c>
      <c r="D21" s="45"/>
      <c r="E21" s="82">
        <f>SUM(H6:H20)</f>
        <v>1440000</v>
      </c>
      <c r="F21" s="82"/>
      <c r="G21" s="23">
        <v>4</v>
      </c>
      <c r="H21" s="121" t="s">
        <v>8</v>
      </c>
      <c r="I21" s="2"/>
    </row>
    <row r="22" spans="1:9" ht="12.75" customHeight="1">
      <c r="A22" s="58"/>
      <c r="B22" s="59"/>
      <c r="C22" s="45"/>
      <c r="D22" s="45"/>
      <c r="E22" s="82">
        <f>E21*G21</f>
        <v>5760000</v>
      </c>
      <c r="F22" s="82"/>
      <c r="G22" s="82"/>
      <c r="H22" s="121"/>
      <c r="I22" s="2"/>
    </row>
    <row r="23" spans="1:9" ht="12.75" customHeight="1">
      <c r="A23" s="58"/>
      <c r="B23" s="59"/>
      <c r="C23" s="45"/>
      <c r="D23" s="45"/>
      <c r="E23" s="82"/>
      <c r="F23" s="82"/>
      <c r="G23" s="82"/>
      <c r="H23" s="121"/>
      <c r="I23" s="2"/>
    </row>
    <row r="24" spans="1:9" ht="17.25" customHeight="1">
      <c r="A24" s="58"/>
      <c r="B24" s="59"/>
      <c r="C24" s="77" t="s">
        <v>11</v>
      </c>
      <c r="D24" s="7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60"/>
      <c r="B25" s="61"/>
      <c r="C25" s="79" t="s">
        <v>75</v>
      </c>
      <c r="D25" s="64"/>
      <c r="E25" s="5" t="s">
        <v>66</v>
      </c>
      <c r="F25" s="6">
        <v>125000</v>
      </c>
      <c r="G25" s="3">
        <v>4</v>
      </c>
      <c r="H25" s="6">
        <f>F25*G25</f>
        <v>500000</v>
      </c>
      <c r="I25" s="2"/>
    </row>
    <row r="26" spans="1:9" ht="25.15" customHeight="1">
      <c r="A26" s="129" t="s">
        <v>53</v>
      </c>
      <c r="B26" s="130"/>
      <c r="C26" s="63" t="s">
        <v>72</v>
      </c>
      <c r="D26" s="63"/>
      <c r="E26" s="5" t="s">
        <v>67</v>
      </c>
      <c r="F26" s="6">
        <v>205000</v>
      </c>
      <c r="G26" s="3">
        <v>4</v>
      </c>
      <c r="H26" s="6">
        <f>F26*G26</f>
        <v>820000</v>
      </c>
      <c r="I26" s="2"/>
    </row>
    <row r="27" spans="1:9" ht="16.5" customHeight="1">
      <c r="A27" s="131"/>
      <c r="B27" s="132"/>
      <c r="C27" s="63" t="s">
        <v>69</v>
      </c>
      <c r="D27" s="64"/>
      <c r="E27" s="5" t="s">
        <v>68</v>
      </c>
      <c r="F27" s="6">
        <v>0</v>
      </c>
      <c r="G27" s="3">
        <v>4</v>
      </c>
      <c r="H27" s="6">
        <f t="shared" ref="H27:H33" si="1">F27*G27</f>
        <v>0</v>
      </c>
      <c r="I27" s="2"/>
    </row>
    <row r="28" spans="1:9" ht="16.5" customHeight="1">
      <c r="A28" s="131"/>
      <c r="B28" s="132"/>
      <c r="C28" s="83" t="s">
        <v>71</v>
      </c>
      <c r="D28" s="64"/>
      <c r="E28" s="5" t="s">
        <v>70</v>
      </c>
      <c r="F28" s="6">
        <v>0</v>
      </c>
      <c r="G28" s="3">
        <v>4</v>
      </c>
      <c r="H28" s="6">
        <f t="shared" si="1"/>
        <v>0</v>
      </c>
      <c r="I28" s="2"/>
    </row>
    <row r="29" spans="1:9">
      <c r="A29" s="131"/>
      <c r="B29" s="132"/>
      <c r="C29" s="63" t="s">
        <v>78</v>
      </c>
      <c r="D29" s="63"/>
      <c r="E29" s="5" t="s">
        <v>77</v>
      </c>
      <c r="F29" s="6">
        <v>55000</v>
      </c>
      <c r="G29" s="3">
        <v>4</v>
      </c>
      <c r="H29" s="6">
        <f t="shared" si="1"/>
        <v>220000</v>
      </c>
      <c r="I29" s="2"/>
    </row>
    <row r="30" spans="1:9">
      <c r="A30" s="131"/>
      <c r="B30" s="132"/>
      <c r="C30" s="63"/>
      <c r="D30" s="63"/>
      <c r="E30" s="5"/>
      <c r="F30" s="6"/>
      <c r="G30" s="3"/>
      <c r="H30" s="6">
        <f t="shared" si="1"/>
        <v>0</v>
      </c>
      <c r="I30" s="2"/>
    </row>
    <row r="31" spans="1:9">
      <c r="A31" s="131"/>
      <c r="B31" s="132"/>
      <c r="C31" s="63"/>
      <c r="D31" s="6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31"/>
      <c r="B32" s="132"/>
      <c r="C32" s="80"/>
      <c r="D32" s="8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3"/>
      <c r="B33" s="134"/>
      <c r="C33" s="80"/>
      <c r="D33" s="81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18</v>
      </c>
      <c r="B34" s="102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96">
        <f>SUM(H25:H33)</f>
        <v>1540000</v>
      </c>
      <c r="F34" s="97"/>
      <c r="G34" s="97"/>
      <c r="H34" s="119" t="s">
        <v>8</v>
      </c>
      <c r="I34" s="2"/>
    </row>
    <row r="35" spans="1:9" ht="14.25" customHeight="1">
      <c r="A35" s="103"/>
      <c r="B35" s="104"/>
      <c r="C35" s="94"/>
      <c r="D35" s="95"/>
      <c r="E35" s="98"/>
      <c r="F35" s="99"/>
      <c r="G35" s="99"/>
      <c r="H35" s="120"/>
      <c r="I35" s="2"/>
    </row>
    <row r="36" spans="1:9" ht="16.5" customHeight="1">
      <c r="A36" s="84" t="s">
        <v>21</v>
      </c>
      <c r="B36" s="85"/>
      <c r="C36" s="90" t="b">
        <f>IF(F38="카드+현금",Sheet3!C11,IF(F38="현금+카드",Sheet3!C4))</f>
        <v>0</v>
      </c>
      <c r="D36" s="91"/>
      <c r="E36" s="8" t="s">
        <v>4</v>
      </c>
      <c r="F36" s="124">
        <f>SUM(E22,E34)</f>
        <v>7300000</v>
      </c>
      <c r="G36" s="124"/>
      <c r="H36" s="9" t="s">
        <v>8</v>
      </c>
      <c r="I36" s="2"/>
    </row>
    <row r="37" spans="1:9" ht="16.5" customHeight="1">
      <c r="A37" s="84" t="s">
        <v>20</v>
      </c>
      <c r="B37" s="85"/>
      <c r="C37" s="88" t="b">
        <f>IF(F38="카드+현금",Sheet3!C9,IF(F38="현금+카드",Sheet3!C6))</f>
        <v>0</v>
      </c>
      <c r="D37" s="89"/>
      <c r="E37" s="8" t="s">
        <v>9</v>
      </c>
      <c r="F37" s="122">
        <f>F36*1.1-F36</f>
        <v>730000.00000000093</v>
      </c>
      <c r="G37" s="123"/>
      <c r="H37" s="10"/>
      <c r="I37" s="2"/>
    </row>
    <row r="38" spans="1:9" ht="17.25" customHeight="1">
      <c r="A38" s="84" t="s">
        <v>16</v>
      </c>
      <c r="B38" s="85"/>
      <c r="C38" s="105"/>
      <c r="D38" s="106"/>
      <c r="E38" s="8" t="s">
        <v>15</v>
      </c>
      <c r="F38" s="86" t="s">
        <v>54</v>
      </c>
      <c r="G38" s="87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17</v>
      </c>
      <c r="B39" s="102"/>
      <c r="C39" s="107">
        <f>SUM(C36:C37)-C38</f>
        <v>0</v>
      </c>
      <c r="D39" s="108"/>
      <c r="E39" s="21" t="s">
        <v>58</v>
      </c>
      <c r="F39" s="126">
        <v>30000</v>
      </c>
      <c r="G39" s="127"/>
      <c r="H39" s="128"/>
      <c r="I39" s="2"/>
    </row>
    <row r="40" spans="1:9" ht="20.25" customHeight="1">
      <c r="A40" s="103"/>
      <c r="B40" s="104"/>
      <c r="C40" s="109"/>
      <c r="D40" s="110"/>
      <c r="E40" s="24" t="s">
        <v>10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8000000</v>
      </c>
      <c r="G40" s="125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6" t="s">
        <v>38</v>
      </c>
      <c r="G41" s="36"/>
      <c r="H41" s="26">
        <f>F40-(F37+F36)</f>
        <v>-30000.000000000931</v>
      </c>
      <c r="I41" s="2"/>
    </row>
    <row r="42" spans="1:9" ht="16.5" customHeight="1">
      <c r="B42" s="34"/>
      <c r="C42" s="2"/>
      <c r="D42" s="2"/>
      <c r="E42" s="100" t="s">
        <v>35</v>
      </c>
      <c r="F42" s="100"/>
      <c r="G42" s="100"/>
      <c r="H42" s="100"/>
      <c r="I42" s="2"/>
    </row>
    <row r="43" spans="1:9">
      <c r="A43" s="35"/>
      <c r="B43" s="35"/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100"/>
      <c r="F44" s="100"/>
      <c r="G44" s="100"/>
      <c r="H44" s="10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E34:G35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5" t="s">
        <v>48</v>
      </c>
      <c r="B3" s="35"/>
      <c r="C3" s="35"/>
      <c r="E3" t="s">
        <v>41</v>
      </c>
      <c r="F3">
        <f>Sheet1!F36</f>
        <v>7300000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7480000.0000000009</v>
      </c>
      <c r="D6" t="s">
        <v>44</v>
      </c>
    </row>
    <row r="8" spans="1:7">
      <c r="A8" s="35" t="s">
        <v>49</v>
      </c>
      <c r="B8" s="35"/>
      <c r="C8" s="35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7300000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7300000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7300000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2024-01-18T04:22:00Z</cp:lastPrinted>
  <dcterms:created xsi:type="dcterms:W3CDTF">2019-03-28T03:58:09Z</dcterms:created>
  <dcterms:modified xsi:type="dcterms:W3CDTF">2024-01-18T04:23:54Z</dcterms:modified>
</cp:coreProperties>
</file>