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06F54AD4-B790-46C2-A9F0-8B652BD9AC3A}" xr6:coauthVersionLast="47" xr6:coauthVersionMax="47" xr10:uidLastSave="{7B53D808-4995-4864-B3E8-D79CAF2EA9BA}"/>
  <bookViews>
    <workbookView xWindow="1830" yWindow="3510" windowWidth="3657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<sst xmlns="http://schemas.openxmlformats.org/spreadsheetml/2006/main" count="92" uniqueCount="82">
  <si>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</si>
  <si>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</si>
  <si>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</si>
  <si>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</si>
  <si>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</si>
  <si>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</si>
  <si>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</si>
  <si>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</si>
  <si>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</si>
  <si>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</si>
  <si>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</si>
  <si>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</si>
  <si>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</si>
  <si>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</si>
  <si>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</si>
  <si>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</si>
  <si>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</si>
  <si>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</si>
  <si>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</si>
  <si>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</si>
  <si>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</si>
  <si>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</si>
  <si>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</si>
  <si>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</si>
  <si>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</si>
  <si>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</si>
  <si>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</si>
  <si>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</si>
  <si>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</si>
  <si>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</si>
  <si>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</si>
  <si>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</si>
  <si>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</si>
  <si>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</si>
  <si>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</si>
  <si>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</si>
  <si>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</si>
  <si>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</si>
  <si>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</si>
  <si>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</si>
  <si>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</si>
  <si>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</si>
  <si>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</si>
  <si>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</si>
  <si>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</si>
  <si>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</si>
  <si>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</si>
  <si>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</si>
  <si>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</si>
  <si>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</si>
  <si>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</si>
  <si>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</si>
  <si>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</si>
  <si>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</si>
  <si>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</si>
  <si>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</si>
  <si>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</si>
  <si>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</si>
  <si>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</si>
  <si>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</si>
  <si>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</si>
  <si>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</si>
  <si>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</si>
  <si>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모니터</t>
    <phoneticPr fontId="1" type="noConversion"/>
  </si>
  <si>
    <t>인텔 코어i5-10세대 10400 (코멧레이크S) (정품)</t>
    <phoneticPr fontId="1" type="noConversion"/>
  </si>
  <si>
    <t>ASUS PRIME H510M-A 코잇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</si>
  <si>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</si>
  <si>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</si>
  <si>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앱코 NCORE 커넬 강화유리</t>
    <phoneticPr fontId="1" type="noConversion"/>
  </si>
  <si>
    <t>인텔UHD 630 내장그래픽</t>
    <phoneticPr fontId="1" type="noConversion"/>
  </si>
  <si>
    <t>인텔정품쿨러</t>
    <phoneticPr fontId="1" type="noConversion"/>
  </si>
  <si>
    <t>마이크로닉스 COOLMAX VISION II 500W</t>
    <phoneticPr fontId="1" type="noConversion"/>
  </si>
  <si>
    <t>LG전자 27MK430H</t>
    <phoneticPr fontId="1" type="noConversion"/>
  </si>
  <si>
    <t>R5 5625U / 8GB RAM / M.2(NVMe) / 256GB SSD / 운영체제미포함 / Radeon / 15형 / 250nits / 1920x1080 (FHD) / 1.6~2Kg / 블랙 / 숫자키보드 / USB 3.1 / USBType-C / USBType-A / HDMI / SD CARD / 블루투스 / 무선랜 / 기본제품 / 네로 / 바르셀로 / 라이젠 5</t>
    <phoneticPr fontId="1" type="noConversion"/>
  </si>
  <si>
    <t>노트북 및
OS셋팅포함</t>
    <phoneticPr fontId="1" type="noConversion"/>
  </si>
  <si>
    <t>노트북쿨링</t>
    <phoneticPr fontId="1" type="noConversion"/>
  </si>
  <si>
    <t>[HP] 네로 15s-eq3043AU R5-5625U</t>
    <phoneticPr fontId="1" type="noConversion"/>
  </si>
  <si>
    <t>이체 및 세금계산서</t>
  </si>
  <si>
    <t>이끌림컴퍼니</t>
    <phoneticPr fontId="1" type="noConversion"/>
  </si>
  <si>
    <t>모니터케이블</t>
    <phoneticPr fontId="1" type="noConversion"/>
  </si>
  <si>
    <t>멀티탭</t>
    <phoneticPr fontId="1" type="noConversion"/>
  </si>
  <si>
    <t>로지텍
유선마우스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</si>
</sst>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2" zoomScaleNormal="100" zoomScaleSheetLayoutView="100" workbookViewId="0">
      <selection activeCell="C26" sqref="C26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78</v>
      </c>
      <c r="C1" s="114" t="s">
        <v>59</v>
      </c>
      <c r="D1" s="115"/>
      <c r="E1" s="46"/>
      <c r="F1" s="47"/>
      <c r="G1" s="47"/>
      <c r="H1" s="48"/>
    </row>
    <row r="2" spans="1:9" ht="22.5" customHeight="1">
      <c r="A2" s="15" t="s">
        <v>40</v>
      </c>
      <c r="B2" s="29"/>
      <c r="C2" s="116"/>
      <c r="D2" s="117"/>
      <c r="E2" s="49"/>
      <c r="F2" s="50"/>
      <c r="G2" s="50"/>
      <c r="H2" s="51"/>
    </row>
    <row r="3" spans="1:9" ht="22.5" customHeight="1">
      <c r="A3" s="15" t="s">
        <v>41</v>
      </c>
      <c r="B3" s="16">
        <f ca="1">TODAY()</f>
        <v>44841</v>
      </c>
      <c r="C3" s="15" t="s">
        <v>42</v>
      </c>
      <c r="D3" s="18">
        <v>44828</v>
      </c>
      <c r="E3" s="49"/>
      <c r="F3" s="50"/>
      <c r="G3" s="50"/>
      <c r="H3" s="51"/>
    </row>
    <row r="4" spans="1:9" ht="22.5" customHeight="1">
      <c r="A4" s="14" t="s">
        <v>39</v>
      </c>
      <c r="B4" s="118"/>
      <c r="C4" s="118"/>
      <c r="D4" s="119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53</v>
      </c>
      <c r="B6" s="100"/>
      <c r="C6" s="60" t="s">
        <v>64</v>
      </c>
      <c r="D6" s="61"/>
      <c r="E6" s="3" t="s">
        <v>6</v>
      </c>
      <c r="F6" s="6">
        <v>254000</v>
      </c>
      <c r="G6" s="3">
        <v>1</v>
      </c>
      <c r="H6" s="6">
        <f>F6*G6</f>
        <v>254000</v>
      </c>
      <c r="I6" s="2"/>
    </row>
    <row r="7" spans="1:9" ht="24" customHeight="1">
      <c r="A7" s="101"/>
      <c r="B7" s="102"/>
      <c r="C7" s="60" t="s">
        <v>70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2" t="s">
        <v>65</v>
      </c>
      <c r="D8" s="63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101"/>
      <c r="B9" s="102"/>
      <c r="C9" s="60" t="s">
        <v>66</v>
      </c>
      <c r="D9" s="61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4" customHeight="1">
      <c r="A10" s="101"/>
      <c r="B10" s="102"/>
      <c r="C10" s="60" t="s">
        <v>69</v>
      </c>
      <c r="D10" s="61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7"/>
      <c r="D11" s="128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129" t="s">
        <v>67</v>
      </c>
      <c r="D12" s="61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1"/>
      <c r="B13" s="102"/>
      <c r="C13" s="91"/>
      <c r="D13" s="92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1" t="s">
        <v>68</v>
      </c>
      <c r="D14" s="92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1" t="s">
        <v>71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23"/>
      <c r="D16" s="12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130" t="s">
        <v>61</v>
      </c>
      <c r="D17" s="13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5" t="s">
        <v>50</v>
      </c>
      <c r="D18" s="12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21"/>
      <c r="D19" s="122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54</v>
      </c>
      <c r="B20" s="104"/>
      <c r="C20" s="120" t="s">
        <v>16</v>
      </c>
      <c r="D20" s="120"/>
      <c r="E20" s="94">
        <f>SUM(H6:H19)</f>
        <v>615000</v>
      </c>
      <c r="F20" s="94"/>
      <c r="G20" s="24">
        <v>1</v>
      </c>
      <c r="H20" s="57" t="s">
        <v>18</v>
      </c>
      <c r="I20" s="2"/>
    </row>
    <row r="21" spans="1:9" ht="12.75" customHeight="1">
      <c r="A21" s="105"/>
      <c r="B21" s="106"/>
      <c r="C21" s="120"/>
      <c r="D21" s="120"/>
      <c r="E21" s="94">
        <f>E20*G20</f>
        <v>615000</v>
      </c>
      <c r="F21" s="94"/>
      <c r="G21" s="94"/>
      <c r="H21" s="57"/>
      <c r="I21" s="2"/>
    </row>
    <row r="22" spans="1:9" ht="12.75" customHeight="1">
      <c r="A22" s="105"/>
      <c r="B22" s="106"/>
      <c r="C22" s="120"/>
      <c r="D22" s="120"/>
      <c r="E22" s="94"/>
      <c r="F22" s="94"/>
      <c r="G22" s="94"/>
      <c r="H22" s="57"/>
      <c r="I22" s="2"/>
    </row>
    <row r="23" spans="1:9" ht="17.25" customHeight="1">
      <c r="A23" s="105"/>
      <c r="B23" s="106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7"/>
      <c r="B24" s="108"/>
      <c r="C24" s="91" t="s">
        <v>72</v>
      </c>
      <c r="D24" s="92"/>
      <c r="E24" s="5" t="s">
        <v>63</v>
      </c>
      <c r="F24" s="6">
        <v>195000</v>
      </c>
      <c r="G24" s="3">
        <v>6</v>
      </c>
      <c r="H24" s="6">
        <f>F24*G24</f>
        <v>1170000</v>
      </c>
      <c r="I24" s="2"/>
    </row>
    <row r="25" spans="1:9" ht="25.15" customHeight="1">
      <c r="A25" s="73"/>
      <c r="B25" s="74"/>
      <c r="C25" s="93" t="s">
        <v>76</v>
      </c>
      <c r="D25" s="92"/>
      <c r="E25" s="30" t="s">
        <v>74</v>
      </c>
      <c r="F25" s="6">
        <v>500000</v>
      </c>
      <c r="G25" s="3">
        <v>2</v>
      </c>
      <c r="H25" s="6">
        <f>F25*G25</f>
        <v>1000000</v>
      </c>
      <c r="I25" s="2"/>
    </row>
    <row r="26" spans="1:9" ht="16.5" customHeight="1">
      <c r="A26" s="75"/>
      <c r="B26" s="76"/>
      <c r="C26" s="109" t="s">
        <v>73</v>
      </c>
      <c r="D26" s="110"/>
      <c r="E26" s="5" t="s">
        <v>75</v>
      </c>
      <c r="F26" s="6">
        <v>25000</v>
      </c>
      <c r="G26" s="3">
        <v>2</v>
      </c>
      <c r="H26" s="6">
        <f t="shared" ref="H26:H32" si="1">F26*G26</f>
        <v>50000</v>
      </c>
      <c r="I26" s="2"/>
    </row>
    <row r="27" spans="1:9">
      <c r="A27" s="75"/>
      <c r="B27" s="76"/>
      <c r="C27" s="111"/>
      <c r="D27" s="112"/>
      <c r="E27" s="5" t="s">
        <v>79</v>
      </c>
      <c r="F27" s="6">
        <v>0</v>
      </c>
      <c r="G27" s="3">
        <v>2</v>
      </c>
      <c r="H27" s="6">
        <f>F27*G27</f>
        <v>0</v>
      </c>
      <c r="I27" s="2"/>
    </row>
    <row r="28" spans="1:9">
      <c r="A28" s="75"/>
      <c r="B28" s="76"/>
      <c r="C28" s="111"/>
      <c r="D28" s="112"/>
      <c r="E28" s="5" t="s">
        <v>80</v>
      </c>
      <c r="F28" s="6">
        <v>0</v>
      </c>
      <c r="G28" s="3">
        <v>2</v>
      </c>
      <c r="H28" s="6">
        <f>F28*G28</f>
        <v>0</v>
      </c>
      <c r="I28" s="2"/>
    </row>
    <row r="29" spans="1:9">
      <c r="A29" s="75"/>
      <c r="B29" s="76"/>
      <c r="C29" s="111"/>
      <c r="D29" s="112"/>
      <c r="E29" s="137" t="s">
        <v>81</v>
      </c>
      <c r="F29" s="133">
        <v>0</v>
      </c>
      <c r="G29" s="135">
        <v>2</v>
      </c>
      <c r="H29" s="6">
        <f t="shared" si="1"/>
        <v>0</v>
      </c>
      <c r="I29" s="2"/>
    </row>
    <row r="30" spans="1:9">
      <c r="A30" s="75"/>
      <c r="B30" s="76"/>
      <c r="C30" s="111"/>
      <c r="D30" s="112"/>
      <c r="E30" s="132"/>
      <c r="F30" s="134"/>
      <c r="G30" s="136"/>
      <c r="H30" s="6">
        <f t="shared" si="1"/>
        <v>0</v>
      </c>
      <c r="I30" s="2"/>
    </row>
    <row r="31" spans="1:9" ht="16.5" hidden="1" customHeight="1">
      <c r="A31" s="75"/>
      <c r="B31" s="76"/>
      <c r="C31" s="31"/>
      <c r="D31" s="32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33"/>
      <c r="D32" s="34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현금영수증",Sheet2!C1,IF(F37="카드+현금",Sheet2!C2,IF(F37="이체 및 세금계산서",Sheet2!C1)))))</f>
        <v>선택사항</v>
      </c>
      <c r="D33" s="86"/>
      <c r="E33" s="95">
        <f>SUM(H24:H32)</f>
        <v>2220000</v>
      </c>
      <c r="F33" s="96"/>
      <c r="G33" s="96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7"/>
      <c r="F34" s="98"/>
      <c r="G34" s="98"/>
      <c r="H34" s="56"/>
      <c r="I34" s="2"/>
    </row>
    <row r="35" spans="1:9" ht="16.5" customHeight="1">
      <c r="A35" s="71" t="s">
        <v>32</v>
      </c>
      <c r="B35" s="72"/>
      <c r="C35" s="83"/>
      <c r="D35" s="84"/>
      <c r="E35" s="8" t="s">
        <v>4</v>
      </c>
      <c r="F35" s="66">
        <f>SUM(E21,E33)</f>
        <v>2835000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/>
      <c r="D36" s="82"/>
      <c r="E36" s="8" t="s">
        <v>19</v>
      </c>
      <c r="F36" s="64">
        <f>F35*1.1-F35</f>
        <v>283500.00000000047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77</v>
      </c>
      <c r="G37" s="80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IF(F37="현금(이체X)",F35,IF(F37="웹결제",ROUND(Sheet2!B6,-4),IF(F37="이체 및 현금영수증",F35+F35*10%,IF(F37="이체 및 세금계산서",F35+F35*10%,IF(F37="이체 및 세금계산서",F35+F35*10%,)))))-F38</f>
        <v>3118500</v>
      </c>
      <c r="G39" s="67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13" t="s">
        <v>60</v>
      </c>
      <c r="G40" s="113"/>
      <c r="H40" s="27">
        <f>F39-(F36+F35)</f>
        <v>0</v>
      </c>
      <c r="I40" s="2"/>
    </row>
    <row r="41" spans="1:9" ht="16.5" customHeight="1">
      <c r="C41" s="2"/>
      <c r="D41" s="2"/>
      <c r="E41" s="35" t="s">
        <v>56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A6:B19"/>
    <mergeCell ref="A20:B24"/>
    <mergeCell ref="C26:D30"/>
    <mergeCell ref="E29:E30"/>
    <mergeCell ref="F29:F30"/>
    <mergeCell ref="G29:G30"/>
    <mergeCell ref="F37:G37"/>
    <mergeCell ref="C36:D36"/>
    <mergeCell ref="C35:D35"/>
    <mergeCell ref="C33:D34"/>
    <mergeCell ref="C23:D23"/>
    <mergeCell ref="C24:D24"/>
    <mergeCell ref="C25:D25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2835000</v>
      </c>
    </row>
    <row r="5" spans="1:5">
      <c r="A5" t="s">
        <v>38</v>
      </c>
      <c r="B5">
        <f>B4*1.12</f>
        <v>3175200.0000000005</v>
      </c>
    </row>
    <row r="6" spans="1:5">
      <c r="A6" t="s">
        <v>58</v>
      </c>
      <c r="B6">
        <f>B4*1.13</f>
        <v>3203549.9999999995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2022-10-07T09:50:54Z</cp:lastPrinted>
  <dcterms:created xsi:type="dcterms:W3CDTF">2019-03-28T03:58:09Z</dcterms:created>
  <dcterms:modified xsi:type="dcterms:W3CDTF">2022-10-07T09:50:59Z</dcterms:modified>
</cp:coreProperties>
</file>