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C46A9512-88F5-4B7C-B5FE-0B1EFEB62078}" xr6:coauthVersionLast="47" xr6:coauthVersionMax="47" xr10:uidLastSave="{89250802-D5DE-49D2-890D-9F936EAD69FE}"/>
  <bookViews>
    <workbookView xWindow="5250" yWindow="469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<sst xmlns="http://schemas.openxmlformats.org/spreadsheetml/2006/main" count="79" uniqueCount="72">
  <si>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</si>
  <si>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</si>
  <si>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</si>
  <si>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</si>
  <si>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</si>
  <si>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</si>
  <si>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</si>
  <si>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</si>
  <si>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</si>
  <si>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</si>
  <si>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</si>
  <si>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</si>
  <si>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</si>
  <si>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</si>
  <si>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</si>
  <si>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</si>
  <si>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</si>
  <si>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</si>
  <si>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</si>
  <si>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</si>
  <si>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</si>
  <si>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</si>
  <si>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</si>
  <si>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</si>
  <si>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</si>
  <si>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</si>
  <si>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</si>
  <si>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</si>
  <si>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</si>
  <si>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</si>
  <si>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</si>
  <si>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</si>
  <si>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</si>
  <si>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</si>
  <si>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</si>
  <si>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</si>
  <si>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</si>
  <si>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</si>
  <si>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</si>
  <si>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</si>
  <si>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</si>
  <si>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</si>
  <si>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</si>
  <si>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</si>
  <si>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</si>
  <si>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</si>
  <si>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</si>
  <si>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</si>
  <si>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</si>
  <si>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</si>
  <si>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</si>
  <si>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</si>
  <si>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</si>
  <si>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</si>
  <si>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</si>
  <si>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</si>
  <si>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</si>
  <si>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</si>
  <si>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</si>
  <si>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</si>
  <si>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</si>
  <si>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</si>
  <si>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</si>
  <si>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</si>
  <si>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이끌림컴퍼니</t>
    <phoneticPr fontId="1" type="noConversion"/>
  </si>
  <si>
    <t>노트북</t>
    <phoneticPr fontId="1" type="noConversion"/>
  </si>
  <si>
    <t>[HP] 프로북 470 G8 47F21PA i7-1165G7
램16G로, SSD 1TB업글</t>
    <phoneticPr fontId="1" type="noConversion"/>
  </si>
  <si>
    <t>노트북가방</t>
    <phoneticPr fontId="1" type="noConversion"/>
  </si>
  <si>
    <t>마우스</t>
    <phoneticPr fontId="1" type="noConversion"/>
  </si>
  <si>
    <t>이체 및 세금계산서</t>
  </si>
  <si>
    <t>i7-1165G7 / 16GB RAM / 1TB SSD / Windows10Pro / 17형 / 1920x1080 (FHD) / 내장그래픽 / ODD미포함 / 1.6~2Kg / 실버 / 숫자키보드 / 키보드라이트 / M.2(NVMe) / 광시야각 / 250nits / HDMI / USBType-A / USBType-C / LAN / 무선랜 / 블루투스 / USB 3.1 / 프로북 / 타이거레이크 / 인텔 코어 i7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</si>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</sst>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64</v>
      </c>
      <c r="C1" s="112" t="s">
        <v>61</v>
      </c>
      <c r="D1" s="113"/>
      <c r="E1" s="44"/>
      <c r="F1" s="45"/>
      <c r="G1" s="45"/>
      <c r="H1" s="46"/>
    </row>
    <row r="2" spans="1:9" ht="22.5" customHeight="1">
      <c r="A2" s="15" t="s">
        <v>44</v>
      </c>
      <c r="B2" s="22"/>
      <c r="C2" s="114"/>
      <c r="D2" s="115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44396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6"/>
      <c r="C4" s="116"/>
      <c r="D4" s="117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62</v>
      </c>
      <c r="B6" s="103"/>
      <c r="C6" s="58"/>
      <c r="D6" s="59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4"/>
      <c r="B7" s="105"/>
      <c r="C7" s="58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0"/>
      <c r="D8" s="6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4"/>
      <c r="B9" s="105"/>
      <c r="C9" s="58"/>
      <c r="D9" s="59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4"/>
      <c r="B10" s="105"/>
      <c r="C10" s="58"/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4"/>
      <c r="B11" s="105"/>
      <c r="C11" s="125"/>
      <c r="D11" s="126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4"/>
      <c r="B13" s="105"/>
      <c r="C13" s="100"/>
      <c r="D13" s="101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100"/>
      <c r="D14" s="101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4"/>
      <c r="B15" s="105"/>
      <c r="C15" s="100"/>
      <c r="D15" s="101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4"/>
      <c r="B16" s="105"/>
      <c r="C16" s="121" t="s">
        <v>60</v>
      </c>
      <c r="D16" s="122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20"/>
      <c r="D17" s="19" t="s">
        <v>47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4"/>
      <c r="B18" s="105"/>
      <c r="C18" s="123" t="s">
        <v>55</v>
      </c>
      <c r="D18" s="124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19"/>
      <c r="D19" s="120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63</v>
      </c>
      <c r="B20" s="107"/>
      <c r="C20" s="118" t="s">
        <v>18</v>
      </c>
      <c r="D20" s="118"/>
      <c r="E20" s="69">
        <f>SUM(H6:H19)</f>
        <v>0</v>
      </c>
      <c r="F20" s="69"/>
      <c r="G20" s="29">
        <v>1</v>
      </c>
      <c r="H20" s="55" t="s">
        <v>20</v>
      </c>
      <c r="I20" s="2"/>
    </row>
    <row r="21" spans="1:9" ht="12.75" customHeight="1">
      <c r="A21" s="108"/>
      <c r="B21" s="109"/>
      <c r="C21" s="118"/>
      <c r="D21" s="118"/>
      <c r="E21" s="69">
        <f>E20*G20</f>
        <v>0</v>
      </c>
      <c r="F21" s="69"/>
      <c r="G21" s="69"/>
      <c r="H21" s="55"/>
      <c r="I21" s="2"/>
    </row>
    <row r="22" spans="1:9" ht="12.75" customHeight="1">
      <c r="A22" s="108"/>
      <c r="B22" s="109"/>
      <c r="C22" s="118"/>
      <c r="D22" s="118"/>
      <c r="E22" s="69"/>
      <c r="F22" s="69"/>
      <c r="G22" s="69"/>
      <c r="H22" s="55"/>
      <c r="I22" s="2"/>
    </row>
    <row r="23" spans="1:9" ht="17.25" customHeight="1">
      <c r="A23" s="108"/>
      <c r="B23" s="109"/>
      <c r="C23" s="98" t="s">
        <v>23</v>
      </c>
      <c r="D23" s="99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10"/>
      <c r="B24" s="111"/>
      <c r="C24" s="100" t="s">
        <v>66</v>
      </c>
      <c r="D24" s="101"/>
      <c r="E24" s="5" t="s">
        <v>65</v>
      </c>
      <c r="F24" s="6">
        <v>1230000</v>
      </c>
      <c r="G24" s="3">
        <v>1</v>
      </c>
      <c r="H24" s="6">
        <f>F24*G24</f>
        <v>1230000</v>
      </c>
      <c r="I24" s="2"/>
    </row>
    <row r="25" spans="1:9" ht="25.15" customHeight="1">
      <c r="A25" s="84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5"/>
      <c r="C25" s="70" t="s">
        <v>70</v>
      </c>
      <c r="D25" s="71"/>
      <c r="E25" s="33" t="s">
        <v>67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6"/>
      <c r="B26" s="87"/>
      <c r="C26" s="72"/>
      <c r="D26" s="73"/>
      <c r="E26" s="5" t="s">
        <v>68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6"/>
      <c r="B27" s="87"/>
      <c r="C27" s="72"/>
      <c r="D27" s="73"/>
      <c r="E27" s="5" t="s">
        <v>71</v>
      </c>
      <c r="F27" s="6">
        <v>10000</v>
      </c>
      <c r="G27" s="3">
        <v>1</v>
      </c>
      <c r="H27" s="6">
        <f t="shared" si="1"/>
        <v>10000</v>
      </c>
      <c r="I27" s="2"/>
    </row>
    <row r="28" spans="1:9">
      <c r="A28" s="86"/>
      <c r="B28" s="87"/>
      <c r="C28" s="72"/>
      <c r="D28" s="73"/>
      <c r="E28" s="5"/>
      <c r="F28" s="6"/>
      <c r="G28" s="3"/>
      <c r="H28" s="6">
        <f t="shared" si="1"/>
        <v>0</v>
      </c>
      <c r="I28" s="2"/>
    </row>
    <row r="29" spans="1:9">
      <c r="A29" s="86"/>
      <c r="B29" s="87"/>
      <c r="C29" s="72"/>
      <c r="D29" s="73"/>
      <c r="E29" s="5"/>
      <c r="F29" s="6"/>
      <c r="G29" s="3"/>
      <c r="H29" s="6">
        <f t="shared" si="1"/>
        <v>0</v>
      </c>
      <c r="I29" s="2"/>
    </row>
    <row r="30" spans="1:9">
      <c r="A30" s="86"/>
      <c r="B30" s="87"/>
      <c r="C30" s="72"/>
      <c r="D30" s="7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6"/>
      <c r="B31" s="87"/>
      <c r="C31" s="72"/>
      <c r="D31" s="73"/>
      <c r="E31" s="5"/>
      <c r="F31" s="6"/>
      <c r="G31" s="3"/>
      <c r="H31" s="6">
        <f t="shared" si="1"/>
        <v>0</v>
      </c>
      <c r="I31" s="2"/>
    </row>
    <row r="32" spans="1:9">
      <c r="A32" s="88"/>
      <c r="B32" s="89"/>
      <c r="C32" s="74"/>
      <c r="D32" s="7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94" t="str">
        <f>IF(F37="현금(이체X)",Sheet2!C1,IF(F37="카드",Sheet2!C1,IF(F37="이체 및 현금영수증",Sheet2!C1,IF(F37="카드+현금",Sheet2!C2,IF(F37="이체 및 세금계산서",Sheet2!C1)))))</f>
        <v>선택사항</v>
      </c>
      <c r="D33" s="95"/>
      <c r="E33" s="76">
        <f>SUM(H24:H32)</f>
        <v>1240000</v>
      </c>
      <c r="F33" s="77"/>
      <c r="G33" s="77"/>
      <c r="H33" s="53" t="s">
        <v>20</v>
      </c>
      <c r="I33" s="2"/>
    </row>
    <row r="34" spans="1:9" ht="14.25" customHeight="1">
      <c r="A34" s="36"/>
      <c r="B34" s="37"/>
      <c r="C34" s="96"/>
      <c r="D34" s="97"/>
      <c r="E34" s="78"/>
      <c r="F34" s="79"/>
      <c r="G34" s="79"/>
      <c r="H34" s="54"/>
      <c r="I34" s="2"/>
    </row>
    <row r="35" spans="1:9" ht="16.5" customHeight="1">
      <c r="A35" s="82" t="s">
        <v>35</v>
      </c>
      <c r="B35" s="83"/>
      <c r="C35" s="92"/>
      <c r="D35" s="93"/>
      <c r="E35" s="8" t="s">
        <v>4</v>
      </c>
      <c r="F35" s="64">
        <f>SUM(E21,E33)</f>
        <v>1240000</v>
      </c>
      <c r="G35" s="64"/>
      <c r="H35" s="9" t="s">
        <v>20</v>
      </c>
      <c r="I35" s="2"/>
    </row>
    <row r="36" spans="1:9" ht="16.5" customHeight="1">
      <c r="A36" s="82" t="s">
        <v>34</v>
      </c>
      <c r="B36" s="83"/>
      <c r="C36" s="90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91"/>
      <c r="E36" s="8" t="s">
        <v>21</v>
      </c>
      <c r="F36" s="62">
        <f>F35*1.1-F35</f>
        <v>124000</v>
      </c>
      <c r="G36" s="63"/>
      <c r="H36" s="10"/>
      <c r="I36" s="2"/>
    </row>
    <row r="37" spans="1:9" ht="17.25" customHeight="1">
      <c r="A37" s="82" t="s">
        <v>30</v>
      </c>
      <c r="B37" s="83"/>
      <c r="C37" s="38"/>
      <c r="D37" s="39"/>
      <c r="E37" s="8" t="s">
        <v>29</v>
      </c>
      <c r="F37" s="80" t="s">
        <v>69</v>
      </c>
      <c r="G37" s="81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/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1364000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5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5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1240000</v>
      </c>
    </row>
    <row r="5" spans="1:6">
      <c r="A5" t="s">
        <v>42</v>
      </c>
      <c r="B5">
        <f>B4*1.13</f>
        <v>1401199.9999999998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2021-07-19T09:00:26Z</cp:lastPrinted>
  <dcterms:created xsi:type="dcterms:W3CDTF">2019-03-28T03:58:09Z</dcterms:created>
  <dcterms:modified xsi:type="dcterms:W3CDTF">2021-07-19T09:00:34Z</dcterms:modified>
</cp:coreProperties>
</file>