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CA97CE0-4C59-44E7-863C-67184469BB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H14" i="1"/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<sst xmlns="http://schemas.openxmlformats.org/spreadsheetml/2006/main" count="93" uniqueCount="85">
  <si>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</si>
  <si>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</si>
  <si>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</si>
  <si>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</si>
  <si>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</si>
  <si>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</si>
  <si>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</si>
  <si>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</si>
  <si>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</si>
  <si>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</si>
  <si>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</si>
  <si>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</si>
  <si>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</si>
  <si>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</si>
  <si>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</si>
  <si>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</si>
  <si>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</si>
  <si>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</si>
  <si>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</si>
  <si>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</si>
  <si>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</si>
  <si>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</si>
  <si>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</si>
  <si>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</si>
  <si>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</si>
  <si>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</si>
  <si>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</si>
  <si>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</si>
  <si>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</si>
  <si>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</si>
  <si>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</si>
  <si>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</si>
  <si>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</si>
  <si>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</si>
  <si>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</si>
  <si>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</si>
  <si>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</si>
  <si>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</si>
  <si>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</si>
  <si>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</si>
  <si>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</si>
  <si>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</si>
  <si>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</si>
  <si>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</si>
  <si>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</si>
  <si>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</si>
  <si>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</si>
  <si>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</si>
  <si>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</si>
  <si>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</si>
  <si>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</si>
  <si>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</si>
  <si>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</si>
  <si>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</si>
  <si>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</si>
  <si>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</si>
  <si>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</si>
  <si>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</si>
  <si>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</si>
  <si>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</si>
  <si>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</si>
  <si>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</si>
  <si>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</si>
  <si>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</si>
  <si>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</si>
  <si>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 V2</t>
    <phoneticPr fontId="1" type="noConversion"/>
  </si>
  <si>
    <t>MSI H410M-A PRO</t>
    <phoneticPr fontId="1" type="noConversion"/>
  </si>
  <si>
    <t>삼성전자 DDR4-2666 (16GB)</t>
    <phoneticPr fontId="1" type="noConversion"/>
  </si>
  <si>
    <t>MSI 라데온 RX 570 아머 OC D5 4GB</t>
    <phoneticPr fontId="1" type="noConversion"/>
  </si>
  <si>
    <t>Western Digital WD Blue 3D SSD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</si>
  <si>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</si>
  <si>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</si>
  <si>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</si>
  <si>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COX CK700 교체축 카일 광축 완전방수 게이밍 (블랙, 클릭)</t>
    <phoneticPr fontId="1" type="noConversion"/>
  </si>
  <si>
    <t>키보드</t>
    <phoneticPr fontId="1" type="noConversion"/>
  </si>
  <si>
    <t>로지텍 G102 LIGHTSYNC (벌크)</t>
    <phoneticPr fontId="1" type="noConversion"/>
  </si>
  <si>
    <t>마우스</t>
    <phoneticPr fontId="1" type="noConversion"/>
  </si>
  <si>
    <t>COX CH60 리얼 7.1 진동 RGB LED</t>
    <phoneticPr fontId="1" type="noConversion"/>
  </si>
  <si>
    <t>헤드셋</t>
    <phoneticPr fontId="1" type="noConversion"/>
  </si>
  <si>
    <t>장패드</t>
    <phoneticPr fontId="1" type="noConversion"/>
  </si>
  <si>
    <t>게이밍 장패드  5mm</t>
    <phoneticPr fontId="1" type="noConversion"/>
  </si>
  <si>
    <t>Microsoft Windows 10 Home(처음사용자용 한글)</t>
  </si>
  <si>
    <t>윤원석</t>
    <phoneticPr fontId="1" type="noConversion"/>
  </si>
  <si>
    <t>010-3512-1589</t>
    <phoneticPr fontId="1" type="noConversion"/>
  </si>
  <si>
    <t>서울 중구 필동로 6길 5 혜전빌라 104호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</si>
</sst>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59</v>
      </c>
      <c r="B1" s="23" t="s">
        <v>82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83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44106</v>
      </c>
      <c r="C3" s="16" t="s">
        <v>48</v>
      </c>
      <c r="D3" s="21">
        <f ca="1">TODAY()+6</f>
        <v>44112</v>
      </c>
      <c r="E3" s="95"/>
      <c r="F3" s="96"/>
      <c r="G3" s="96"/>
      <c r="H3" s="97"/>
    </row>
    <row r="4" spans="1:9" ht="22.5" customHeight="1">
      <c r="A4" s="14" t="s">
        <v>44</v>
      </c>
      <c r="B4" s="39" t="s">
        <v>84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178000</v>
      </c>
      <c r="G10" s="3">
        <v>1</v>
      </c>
      <c r="H10" s="6">
        <f t="shared" si="0"/>
        <v>178000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6"/>
      <c r="B12" s="107"/>
      <c r="C12" s="59" t="s">
        <v>70</v>
      </c>
      <c r="D12" s="60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106"/>
      <c r="B13" s="107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34000</v>
      </c>
      <c r="G14" s="3">
        <v>1</v>
      </c>
      <c r="H14" s="6">
        <f>F14*G14</f>
        <v>34000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6"/>
      <c r="B16" s="107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81</v>
      </c>
      <c r="D18" s="58"/>
      <c r="E18" s="4" t="s">
        <v>26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106"/>
      <c r="B19" s="107"/>
      <c r="C19" s="53"/>
      <c r="D19" s="54"/>
      <c r="E19" s="4" t="s">
        <v>60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1060000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1060000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73</v>
      </c>
      <c r="D24" s="49"/>
      <c r="E24" s="5" t="s">
        <v>74</v>
      </c>
      <c r="F24" s="6">
        <v>48000</v>
      </c>
      <c r="G24" s="3">
        <v>1</v>
      </c>
      <c r="H24" s="6">
        <f>F24*G24</f>
        <v>48000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 t="s">
        <v>75</v>
      </c>
      <c r="D25" s="49"/>
      <c r="E25" s="3" t="s">
        <v>76</v>
      </c>
      <c r="F25" s="6">
        <v>21000</v>
      </c>
      <c r="G25" s="3">
        <v>1</v>
      </c>
      <c r="H25" s="6">
        <f t="shared" ref="H25:H32" si="1">F25*G25</f>
        <v>21000</v>
      </c>
      <c r="I25" s="2"/>
    </row>
    <row r="26" spans="1:9">
      <c r="A26" s="74"/>
      <c r="B26" s="75"/>
      <c r="C26" s="50" t="s">
        <v>77</v>
      </c>
      <c r="D26" s="49"/>
      <c r="E26" s="5" t="s">
        <v>78</v>
      </c>
      <c r="F26" s="6">
        <v>55000</v>
      </c>
      <c r="G26" s="3">
        <v>1</v>
      </c>
      <c r="H26" s="6">
        <f t="shared" si="1"/>
        <v>55000</v>
      </c>
      <c r="I26" s="2"/>
    </row>
    <row r="27" spans="1:9">
      <c r="A27" s="74"/>
      <c r="B27" s="75"/>
      <c r="C27" s="51" t="s">
        <v>80</v>
      </c>
      <c r="D27" s="52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124000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6">
        <f>SUM(E21,E33)</f>
        <v>1184000</v>
      </c>
      <c r="G35" s="116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118400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63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60</v>
      </c>
      <c r="F38" s="113"/>
      <c r="G38" s="114"/>
      <c r="H38" s="115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2">
        <f>IF(F37="현금(이체X)",F35,IF(F37="카드",ROUND(Sheet2!B5,-4),IF(F37="이체 및 현금영수증",F35+F35*10%,IF(F37="이체 및 세금계산서",F35+F35*10%,IF(F37="이체 및 세금계산서",F35+F35*10%,)))))-F38</f>
        <v>1340000</v>
      </c>
      <c r="G39" s="112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58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1184000</v>
      </c>
    </row>
    <row r="5" spans="1:6">
      <c r="A5" t="s">
        <v>43</v>
      </c>
      <c r="B5">
        <f>B4*1.13</f>
        <v>1337919.9999999998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2020-10-02T04:05:52Z</cp:lastPrinted>
  <dcterms:created xsi:type="dcterms:W3CDTF">2019-03-28T03:58:09Z</dcterms:created>
  <dcterms:modified xsi:type="dcterms:W3CDTF">2020-10-02T04:07:29Z</dcterms:modified>
</cp:coreProperties>
</file>