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28680" yWindow="-120" windowWidth="29040" windowHeight="1584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<sst xmlns="http://schemas.openxmlformats.org/spreadsheetml/2006/main" count="97" uniqueCount="85">
  <si>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</si>
  <si>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</si>
  <si>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</si>
  <si>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</si>
  <si>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</si>
  <si>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</si>
  <si>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</si>
  <si>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</si>
  <si>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</si>
  <si>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</si>
  <si>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</si>
  <si>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</si>
  <si>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</si>
  <si>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</si>
  <si>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</si>
  <si>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</si>
  <si>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</si>
  <si>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</si>
  <si>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</si>
  <si>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</si>
  <si>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</si>
  <si>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</si>
  <si>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</si>
  <si>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</si>
  <si>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</si>
  <si>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</si>
  <si>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</si>
  <si>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</si>
  <si>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</si>
  <si>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</si>
  <si>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</si>
  <si>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</si>
  <si>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</si>
  <si>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</si>
  <si>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</si>
  <si>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</si>
  <si>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</si>
  <si>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</si>
  <si>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</si>
  <si>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</si>
  <si>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</si>
  <si>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</si>
  <si>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</si>
  <si>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</si>
  <si>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</si>
  <si>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</si>
  <si>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</si>
  <si>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</si>
  <si>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</si>
  <si>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</si>
  <si>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</si>
  <si>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</si>
  <si>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</si>
  <si>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</si>
  <si>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</si>
  <si>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</si>
  <si>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</si>
  <si>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</si>
  <si>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</si>
  <si>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</si>
  <si>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</si>
  <si>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</si>
  <si>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</si>
  <si>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</si>
  <si>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</si>
  <si>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</si>
  <si>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</si>
  <si>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</si>
  <si>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</si>
  <si>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</si>
  <si>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</si>
  <si>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</si>
  <si>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</si>
  <si>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</si>
  <si>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</si>
  <si>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AMD 라이젠5-5세대 7500F (라파엘) (멀티팩(정품))</t>
    <phoneticPr fontId="1" type="noConversion"/>
  </si>
  <si>
    <t>darkFlash Ellsworth D21 ARGB (BLACK)</t>
    <phoneticPr fontId="1" type="noConversion"/>
  </si>
  <si>
    <t>MSI PRO B650M-A WIFI</t>
    <phoneticPr fontId="1" type="noConversion"/>
  </si>
  <si>
    <t>삼성전자 DDR5-5600 (16GB)</t>
    <phoneticPr fontId="1" type="noConversion"/>
  </si>
  <si>
    <t>MSI 지포스 RTX 4070 SUPER 게이밍 X 슬림 D6X 12GB 트라이프로져3</t>
    <phoneticPr fontId="1" type="noConversion"/>
  </si>
  <si>
    <t>SK하이닉스 Platinum P41 M.2 NVMe (1TB)</t>
    <phoneticPr fontId="1" type="noConversion"/>
  </si>
  <si>
    <t>darkFlash DLX21 RGB MESH 강화유리 (블랙)</t>
    <phoneticPr fontId="1" type="noConversion"/>
  </si>
  <si>
    <t>마이크로닉스 Classic II 풀체인지 800W 80PLUS BRONZE 230V EU</t>
    <phoneticPr fontId="1" type="noConversion"/>
  </si>
  <si>
    <t>010-4691-6813</t>
    <phoneticPr fontId="1" type="noConversion"/>
  </si>
  <si>
    <t>윤기근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</si>
</sst>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41" t="s">
        <v>61</v>
      </c>
      <c r="D1" s="42"/>
      <c r="E1" s="109"/>
      <c r="F1" s="110"/>
      <c r="G1" s="110"/>
      <c r="H1" s="111"/>
    </row>
    <row r="2" spans="1:9" ht="22.5" customHeight="1">
      <c r="A2" s="15" t="s">
        <v>34</v>
      </c>
      <c r="B2" s="29" t="s">
        <v>83</v>
      </c>
      <c r="C2" s="43"/>
      <c r="D2" s="44"/>
      <c r="E2" s="112"/>
      <c r="F2" s="39"/>
      <c r="G2" s="39"/>
      <c r="H2" s="113"/>
    </row>
    <row r="3" spans="1:9" ht="22.5" customHeight="1">
      <c r="A3" s="15" t="s">
        <v>35</v>
      </c>
      <c r="B3" s="16">
        <f ca="1">TODAY()</f>
        <v>45334</v>
      </c>
      <c r="C3" s="15" t="s">
        <v>36</v>
      </c>
      <c r="D3" s="18"/>
      <c r="E3" s="112"/>
      <c r="F3" s="39"/>
      <c r="G3" s="39"/>
      <c r="H3" s="113"/>
    </row>
    <row r="4" spans="1:9" ht="22.5" customHeight="1">
      <c r="A4" s="14" t="s">
        <v>33</v>
      </c>
      <c r="B4" s="47"/>
      <c r="C4" s="47"/>
      <c r="D4" s="48"/>
      <c r="E4" s="114"/>
      <c r="F4" s="115"/>
      <c r="G4" s="115"/>
      <c r="H4" s="116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229000</v>
      </c>
      <c r="G6" s="3">
        <v>1</v>
      </c>
      <c r="H6" s="6">
        <f>F6*G6</f>
        <v>229000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48000</v>
      </c>
      <c r="G7" s="3">
        <v>1</v>
      </c>
      <c r="H7" s="6">
        <f t="shared" ref="H7:H20" si="0">F7*G7</f>
        <v>48000</v>
      </c>
      <c r="I7" s="2"/>
    </row>
    <row r="8" spans="1:9" ht="25.5" customHeight="1">
      <c r="A8" s="72"/>
      <c r="B8" s="73"/>
      <c r="C8" s="120" t="s">
        <v>77</v>
      </c>
      <c r="D8" s="121"/>
      <c r="E8" s="3" t="s">
        <v>7</v>
      </c>
      <c r="F8" s="6">
        <v>200000</v>
      </c>
      <c r="G8" s="3">
        <v>1</v>
      </c>
      <c r="H8" s="6">
        <f t="shared" si="0"/>
        <v>200000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72"/>
      <c r="B10" s="73"/>
      <c r="C10" s="58" t="s">
        <v>79</v>
      </c>
      <c r="D10" s="59"/>
      <c r="E10" s="3" t="s">
        <v>9</v>
      </c>
      <c r="F10" s="6">
        <v>992000</v>
      </c>
      <c r="G10" s="3">
        <v>1</v>
      </c>
      <c r="H10" s="6">
        <f t="shared" si="0"/>
        <v>992000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80</v>
      </c>
      <c r="D12" s="59"/>
      <c r="E12" s="3" t="s">
        <v>10</v>
      </c>
      <c r="F12" s="6">
        <v>165000</v>
      </c>
      <c r="G12" s="3">
        <v>1</v>
      </c>
      <c r="H12" s="6">
        <f t="shared" si="0"/>
        <v>165000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81</v>
      </c>
      <c r="D14" s="53"/>
      <c r="E14" s="3" t="s">
        <v>65</v>
      </c>
      <c r="F14" s="6">
        <v>95000</v>
      </c>
      <c r="G14" s="3">
        <v>1</v>
      </c>
      <c r="H14" s="6">
        <f t="shared" si="0"/>
        <v>95000</v>
      </c>
      <c r="I14" s="2"/>
    </row>
    <row r="15" spans="1:9" ht="24" customHeight="1">
      <c r="A15" s="72"/>
      <c r="B15" s="73"/>
      <c r="C15" s="52" t="s">
        <v>82</v>
      </c>
      <c r="D15" s="53"/>
      <c r="E15" s="3" t="s">
        <v>66</v>
      </c>
      <c r="F15" s="6">
        <v>98000</v>
      </c>
      <c r="G15" s="3">
        <v>1</v>
      </c>
      <c r="H15" s="6">
        <f t="shared" si="0"/>
        <v>98000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2037000</v>
      </c>
      <c r="F21" s="65"/>
      <c r="G21" s="24">
        <v>1</v>
      </c>
      <c r="H21" s="119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2037000</v>
      </c>
      <c r="F22" s="65"/>
      <c r="G22" s="65"/>
      <c r="H22" s="119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19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129" t="s">
        <v>74</v>
      </c>
      <c r="B26" s="130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31"/>
      <c r="B27" s="132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31"/>
      <c r="B28" s="132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31"/>
      <c r="B29" s="132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31"/>
      <c r="B30" s="132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31"/>
      <c r="B31" s="132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31"/>
      <c r="B32" s="132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33"/>
      <c r="B33" s="134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98" t="s">
        <v>24</v>
      </c>
      <c r="B34" s="99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17" t="s">
        <v>14</v>
      </c>
      <c r="I34" s="2"/>
    </row>
    <row r="35" spans="1:9" ht="14.25" customHeight="1">
      <c r="A35" s="100"/>
      <c r="B35" s="101"/>
      <c r="C35" s="90"/>
      <c r="D35" s="91"/>
      <c r="E35" s="68"/>
      <c r="F35" s="69"/>
      <c r="G35" s="69"/>
      <c r="H35" s="118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24">
        <f>SUM(E22,E34)</f>
        <v>2037000</v>
      </c>
      <c r="G36" s="124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2">
        <f>F36*1.1-F36</f>
        <v>203700</v>
      </c>
      <c r="G37" s="123"/>
      <c r="H37" s="10"/>
      <c r="I37" s="2"/>
    </row>
    <row r="38" spans="1:9" ht="17.25" customHeight="1">
      <c r="A38" s="96" t="s">
        <v>22</v>
      </c>
      <c r="B38" s="97"/>
      <c r="C38" s="103"/>
      <c r="D38" s="104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98" t="s">
        <v>23</v>
      </c>
      <c r="B39" s="99"/>
      <c r="C39" s="105">
        <f>SUM(C36:C37)-C38</f>
        <v>0</v>
      </c>
      <c r="D39" s="106"/>
      <c r="E39" s="21" t="s">
        <v>62</v>
      </c>
      <c r="F39" s="126"/>
      <c r="G39" s="127"/>
      <c r="H39" s="128"/>
      <c r="I39" s="2"/>
    </row>
    <row r="40" spans="1:9" ht="20.25" customHeight="1">
      <c r="A40" s="100"/>
      <c r="B40" s="101"/>
      <c r="C40" s="107"/>
      <c r="D40" s="108"/>
      <c r="E40" s="25" t="s">
        <v>16</v>
      </c>
      <c r="F40" s="125">
        <f>IF(F38="현금(이체X)",F36,IF(F38="웹결제",ROUND(Sheet2!B7,-4),IF(F38="이체 및 현금영수증",F36+F36*10%,IF(F38="이체 및 세금계산서",F36+F36*10%,IF(F38="이체 및 세금계산서",F36+F36*10%,)))))-F39</f>
        <v>2240700</v>
      </c>
      <c r="G40" s="125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2"/>
      <c r="F42" s="102"/>
      <c r="G42" s="102"/>
      <c r="H42" s="102"/>
      <c r="I42" s="2"/>
    </row>
    <row r="43" spans="1:9">
      <c r="A43" s="39"/>
      <c r="B43" s="39"/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102"/>
      <c r="F44" s="102"/>
      <c r="G44" s="102"/>
      <c r="H44" s="102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2037000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1690700.0000000002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2036999.9999999998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2037000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2037000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2024-01-29T03:05:00Z</cp:lastPrinted>
  <dcterms:created xsi:type="dcterms:W3CDTF">2019-03-28T03:58:09Z</dcterms:created>
  <dcterms:modified xsi:type="dcterms:W3CDTF">2024-02-12T01:29:10Z</dcterms:modified>
</cp:coreProperties>
</file>