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11_8C86B19C77B8A72AC72951C27C0871755E6E9DA5" xr6:coauthVersionLast="45" xr6:coauthVersionMax="45" xr10:uidLastSave="{83F1E99C-0E6F-4B9B-835E-45FA53E81B07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<sst xmlns="http://schemas.openxmlformats.org/spreadsheetml/2006/main" count="93" uniqueCount="85">
  <si>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</si>
  <si>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</si>
  <si>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</si>
  <si>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</si>
  <si>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</si>
  <si>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</si>
  <si>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</si>
  <si>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</si>
  <si>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</si>
  <si>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</si>
  <si>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</si>
  <si>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</si>
  <si>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</si>
  <si>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</si>
  <si>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</si>
  <si>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</si>
  <si>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</si>
  <si>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</si>
  <si>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</si>
  <si>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</si>
  <si>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</si>
  <si>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</si>
  <si>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</si>
  <si>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</si>
  <si>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</si>
  <si>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</si>
  <si>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</si>
  <si>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</si>
  <si>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</si>
  <si>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</si>
  <si>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</si>
  <si>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</si>
  <si>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</si>
  <si>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</si>
  <si>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</si>
  <si>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</si>
  <si>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</si>
  <si>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</si>
  <si>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</si>
  <si>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</si>
  <si>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</si>
  <si>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</si>
  <si>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</si>
  <si>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</si>
  <si>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</si>
  <si>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</si>
  <si>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</si>
  <si>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</si>
  <si>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</si>
  <si>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</si>
  <si>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</si>
  <si>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</si>
  <si>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</si>
  <si>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</si>
  <si>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</si>
  <si>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</si>
  <si>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</si>
  <si>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</si>
  <si>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</si>
  <si>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</si>
  <si>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</si>
  <si>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</si>
  <si>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</si>
  <si>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</si>
  <si>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</si>
  <si>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</si>
  <si>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</si>
  <si>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</si>
  <si>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</si>
  <si>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코어i7-10세대 10700KF (코멧레이크S) (정품)</t>
    <phoneticPr fontId="1" type="noConversion"/>
  </si>
  <si>
    <t>건평정보통신 IPLEX Typhoon</t>
    <phoneticPr fontId="1" type="noConversion"/>
  </si>
  <si>
    <t>ASRock B460M PRO4 에즈윈</t>
    <phoneticPr fontId="1" type="noConversion"/>
  </si>
  <si>
    <t>삼성전자 DDR4 8G PC4-25600 (정품)</t>
    <phoneticPr fontId="1" type="noConversion"/>
  </si>
  <si>
    <t>이엠텍 지포스 GTX 1660 SUPER STORM X Dual OC D6 6GB</t>
    <phoneticPr fontId="1" type="noConversion"/>
  </si>
  <si>
    <t>Western Digital WD BLUE SN550 M.2 NVMe (250GB)</t>
    <phoneticPr fontId="1" type="noConversion"/>
  </si>
  <si>
    <t>Western Digital WD BLUE 7200/64M (WD10EZEX, 1TB)</t>
    <phoneticPr fontId="1" type="noConversion"/>
  </si>
  <si>
    <t>/</t>
    <phoneticPr fontId="1" type="noConversion"/>
  </si>
  <si>
    <t>COOLMAX 가성비 NO.3 RGB</t>
    <phoneticPr fontId="1" type="noConversion"/>
  </si>
  <si>
    <t>마이크로닉스 Classic II 600W +12V Single Rail 85+</t>
    <phoneticPr fontId="1" type="noConversion"/>
  </si>
  <si>
    <t>유병찬</t>
    <phoneticPr fontId="1" type="noConversion"/>
  </si>
  <si>
    <t>010-2710-8826</t>
    <phoneticPr fontId="1" type="noConversion"/>
  </si>
  <si>
    <t>카드+현금</t>
  </si>
  <si>
    <t>퀵배송비</t>
    <phoneticPr fontId="1" type="noConversion"/>
  </si>
  <si>
    <t>배송비</t>
    <phoneticPr fontId="1" type="noConversion"/>
  </si>
  <si>
    <t xml:space="preserve">서울특별시 중랑구 답십리로 77길 71 3층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</si>
</sst>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9" sqref="E9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79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80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44042</v>
      </c>
      <c r="C3" s="16" t="s">
        <v>50</v>
      </c>
      <c r="D3" s="21">
        <f ca="1">TODAY()+1</f>
        <v>44043</v>
      </c>
      <c r="E3" s="46"/>
      <c r="F3" s="47"/>
      <c r="G3" s="47"/>
      <c r="H3" s="48"/>
    </row>
    <row r="4" spans="1:9" ht="22.5" customHeight="1">
      <c r="A4" s="14" t="s">
        <v>46</v>
      </c>
      <c r="B4" s="103" t="s">
        <v>84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472000</v>
      </c>
      <c r="G6" s="3">
        <v>1</v>
      </c>
      <c r="H6" s="6">
        <f>F6*G6</f>
        <v>472000</v>
      </c>
      <c r="I6" s="2"/>
    </row>
    <row r="7" spans="1:9" ht="24" customHeight="1">
      <c r="A7" s="57"/>
      <c r="B7" s="58"/>
      <c r="C7" s="63" t="s">
        <v>70</v>
      </c>
      <c r="D7" s="64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71</v>
      </c>
      <c r="D8" s="64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57"/>
      <c r="B9" s="58"/>
      <c r="C9" s="63" t="s">
        <v>72</v>
      </c>
      <c r="D9" s="64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34.5" customHeight="1">
      <c r="A11" s="57"/>
      <c r="B11" s="58"/>
      <c r="C11" s="97" t="s">
        <v>74</v>
      </c>
      <c r="D11" s="98"/>
      <c r="E11" s="3" t="s">
        <v>10</v>
      </c>
      <c r="F11" s="6">
        <v>65000</v>
      </c>
      <c r="G11" s="3">
        <v>1</v>
      </c>
      <c r="H11" s="6">
        <f t="shared" si="0"/>
        <v>65000</v>
      </c>
      <c r="I11" s="2"/>
    </row>
    <row r="12" spans="1:9" ht="24" customHeight="1">
      <c r="A12" s="57"/>
      <c r="B12" s="58"/>
      <c r="C12" s="63" t="s">
        <v>75</v>
      </c>
      <c r="D12" s="64"/>
      <c r="E12" s="3" t="s">
        <v>11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57"/>
      <c r="B13" s="58"/>
      <c r="C13" s="91" t="s">
        <v>76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77</v>
      </c>
      <c r="D14" s="92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57"/>
      <c r="B15" s="58"/>
      <c r="C15" s="91" t="s">
        <v>78</v>
      </c>
      <c r="D15" s="92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1285000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1285000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83</v>
      </c>
      <c r="D32" s="114"/>
      <c r="E32" s="5" t="s">
        <v>82</v>
      </c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107"/>
      <c r="E33" s="73">
        <f>SUM(H24:H32)</f>
        <v>15000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>
        <v>700000</v>
      </c>
      <c r="D35" s="90"/>
      <c r="E35" s="8" t="s">
        <v>4</v>
      </c>
      <c r="F35" s="67">
        <f>SUM(E21,E33)</f>
        <v>1300000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>
        <f>IF(F37="현금(이체X)",Sheet2!C1,IF(F37="카드",Sheet2!C1,IF(F37="이체 및 현금영수증",Sheet2!C1,IF(F37="카드+현금",ROUND(Sheet2!B5,-4),IF(F37="이체 및 세금계산서",Sheet2!C1)))))</f>
        <v>680000</v>
      </c>
      <c r="D36" s="88"/>
      <c r="E36" s="8" t="s">
        <v>21</v>
      </c>
      <c r="F36" s="65">
        <f>F35*1.1-F35</f>
        <v>130000</v>
      </c>
      <c r="G36" s="66"/>
      <c r="H36" s="10"/>
      <c r="I36" s="2"/>
    </row>
    <row r="37" spans="1:9" ht="17.25" customHeight="1">
      <c r="A37" s="79" t="s">
        <v>33</v>
      </c>
      <c r="B37" s="80"/>
      <c r="C37" s="37">
        <v>20000</v>
      </c>
      <c r="D37" s="38"/>
      <c r="E37" s="8" t="s">
        <v>32</v>
      </c>
      <c r="F37" s="77" t="s">
        <v>81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1360000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600000</v>
      </c>
    </row>
    <row r="5" spans="1:6">
      <c r="A5" t="s">
        <v>45</v>
      </c>
      <c r="B5">
        <f>B4*1.13</f>
        <v>677999.99999999988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2020-07-30T06:25:01Z</cp:lastPrinted>
  <dcterms:created xsi:type="dcterms:W3CDTF">2019-03-28T03:58:09Z</dcterms:created>
  <dcterms:modified xsi:type="dcterms:W3CDTF">2020-07-30T06:26:10Z</dcterms:modified>
</cp:coreProperties>
</file>