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d.docs.live.net/6f36bfebf8cbee5b/"/>
    </mc:Choice>
  </mc:AlternateContent>
  <xr:revisionPtr revIDLastSave="504" documentId="11_DA4CEECFB4EF7AE47D4C375D612FABEA0842ADA5" xr6:coauthVersionLast="47" xr6:coauthVersionMax="47" xr10:uidLastSave="{94A43F32-3AC8-4C09-8B19-E3CB2C8ED122}"/>
  <bookViews>
    <workbookView xWindow="-120" yWindow="-120" windowWidth="29040" windowHeight="16440" tabRatio="755" activeTab="11" xr2:uid="{00000000-000D-0000-FFFF-FFFF00000000}"/>
  </bookViews>
  <sheets>
    <sheet name="0-0" sheetId="1" r:id="rId1"/>
    <sheet name="1-2" sheetId="2" r:id="rId2"/>
    <sheet name="3-4" sheetId="5" r:id="rId3"/>
    <sheet name="5-6" sheetId="6" r:id="rId4"/>
    <sheet name="7-8" sheetId="7" r:id="rId5"/>
    <sheet name="9-10" sheetId="8" r:id="rId6"/>
    <sheet name="11-12" sheetId="9" r:id="rId7"/>
    <sheet name="13-14" sheetId="10" r:id="rId8"/>
    <sheet name="15-16" sheetId="11" r:id="rId9"/>
    <sheet name="17-18" sheetId="12" r:id="rId10"/>
    <sheet name="19-20" sheetId="13" r:id="rId11"/>
    <sheet name="원가표" sheetId="17"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1" i="12" l="1"/>
  <c r="AT80" i="1"/>
  <c r="D31" i="11"/>
  <c r="AH80" i="1"/>
  <c r="D33" i="11"/>
  <c r="A33" i="11"/>
  <c r="D31" i="10"/>
  <c r="V80" i="1"/>
  <c r="D35" i="10"/>
  <c r="K5" i="10"/>
  <c r="K6" i="10"/>
  <c r="A35" i="10" s="1"/>
  <c r="K7" i="10"/>
  <c r="K8" i="10"/>
  <c r="K9" i="10"/>
  <c r="K10" i="10"/>
  <c r="K11" i="10"/>
  <c r="K12" i="10"/>
  <c r="K13" i="10"/>
  <c r="K14" i="10"/>
  <c r="K15" i="10"/>
  <c r="K16" i="10"/>
  <c r="K17" i="10"/>
  <c r="K18" i="10"/>
  <c r="K19" i="10"/>
  <c r="K20" i="10"/>
  <c r="K21" i="10"/>
  <c r="D31" i="9"/>
  <c r="K5" i="9"/>
  <c r="K6" i="9"/>
  <c r="K7" i="9"/>
  <c r="K8" i="9"/>
  <c r="K9" i="9"/>
  <c r="K10" i="9"/>
  <c r="K11" i="9"/>
  <c r="K12" i="9"/>
  <c r="K13" i="9"/>
  <c r="K14" i="9"/>
  <c r="K15" i="9"/>
  <c r="K16" i="9"/>
  <c r="K17" i="9"/>
  <c r="K18" i="9"/>
  <c r="K19" i="9"/>
  <c r="K20" i="9"/>
  <c r="K21" i="9"/>
  <c r="D35" i="9"/>
  <c r="J80" i="1"/>
  <c r="K5" i="8"/>
  <c r="K6" i="8"/>
  <c r="K7" i="8"/>
  <c r="K8" i="8"/>
  <c r="D35" i="8"/>
  <c r="BF30" i="1"/>
  <c r="D33" i="7"/>
  <c r="D31" i="7"/>
  <c r="AT30" i="1"/>
  <c r="D33" i="12"/>
  <c r="A31" i="2"/>
  <c r="O9" i="13"/>
  <c r="O10" i="13"/>
  <c r="O11" i="13"/>
  <c r="O12" i="13"/>
  <c r="O13" i="13"/>
  <c r="O14" i="13"/>
  <c r="O15" i="13"/>
  <c r="O16" i="13"/>
  <c r="O17" i="13"/>
  <c r="O18" i="13"/>
  <c r="O19" i="13"/>
  <c r="O20" i="13"/>
  <c r="O21" i="13"/>
  <c r="K5" i="13"/>
  <c r="K6" i="13"/>
  <c r="K7" i="13"/>
  <c r="K8" i="13"/>
  <c r="K9" i="13"/>
  <c r="K10" i="13"/>
  <c r="K11" i="13"/>
  <c r="K12" i="13"/>
  <c r="K13" i="13"/>
  <c r="K14" i="13"/>
  <c r="K15" i="13"/>
  <c r="K16" i="13"/>
  <c r="K17" i="13"/>
  <c r="K18" i="13"/>
  <c r="K19" i="13"/>
  <c r="K20" i="13"/>
  <c r="K21" i="13"/>
  <c r="K5" i="12"/>
  <c r="K6" i="12"/>
  <c r="K7" i="12"/>
  <c r="K8" i="12"/>
  <c r="K9" i="12"/>
  <c r="K10" i="12"/>
  <c r="K11" i="12"/>
  <c r="K12" i="12"/>
  <c r="K13" i="12"/>
  <c r="K14" i="12"/>
  <c r="K15" i="12"/>
  <c r="K16" i="12"/>
  <c r="K17" i="12"/>
  <c r="K18" i="12"/>
  <c r="K19" i="12"/>
  <c r="K20" i="12"/>
  <c r="K21" i="12"/>
  <c r="K5" i="11"/>
  <c r="K6" i="11"/>
  <c r="K7" i="11"/>
  <c r="K8" i="11"/>
  <c r="K9" i="11"/>
  <c r="K10" i="11"/>
  <c r="K11" i="11"/>
  <c r="K12" i="11"/>
  <c r="K13" i="11"/>
  <c r="K14" i="11"/>
  <c r="K15" i="11"/>
  <c r="K16" i="11"/>
  <c r="K17" i="11"/>
  <c r="K18" i="11"/>
  <c r="K19" i="11"/>
  <c r="K20" i="11"/>
  <c r="K21" i="11"/>
  <c r="F18" i="13"/>
  <c r="F19" i="13"/>
  <c r="F20" i="13"/>
  <c r="F21" i="13"/>
  <c r="B22" i="13"/>
  <c r="C22" i="13"/>
  <c r="C23" i="13"/>
  <c r="C24" i="13"/>
  <c r="C25" i="13"/>
  <c r="C26" i="13"/>
  <c r="C27" i="13"/>
  <c r="C28" i="13"/>
  <c r="C29" i="13"/>
  <c r="D22" i="13"/>
  <c r="D23" i="13"/>
  <c r="D24" i="13"/>
  <c r="D25" i="13"/>
  <c r="D26" i="13"/>
  <c r="D27" i="13"/>
  <c r="D28" i="13"/>
  <c r="D29" i="13"/>
  <c r="E22" i="13"/>
  <c r="E23" i="13"/>
  <c r="E24" i="13"/>
  <c r="E25" i="13"/>
  <c r="E26" i="13"/>
  <c r="E27" i="13"/>
  <c r="E28" i="13"/>
  <c r="E29" i="13"/>
  <c r="B29" i="13"/>
  <c r="A29" i="13"/>
  <c r="B28" i="13"/>
  <c r="A28" i="13"/>
  <c r="B27" i="13"/>
  <c r="A27" i="13"/>
  <c r="B26" i="13"/>
  <c r="A26" i="13"/>
  <c r="B25" i="13"/>
  <c r="A25" i="13"/>
  <c r="B24" i="13"/>
  <c r="A24" i="13"/>
  <c r="B23" i="13"/>
  <c r="A23" i="13"/>
  <c r="B22" i="12"/>
  <c r="C22" i="12"/>
  <c r="C23" i="12"/>
  <c r="C24" i="12"/>
  <c r="C25" i="12"/>
  <c r="C26" i="12"/>
  <c r="C27" i="12"/>
  <c r="C28" i="12"/>
  <c r="C29" i="12"/>
  <c r="D22" i="12"/>
  <c r="D23" i="12"/>
  <c r="D24" i="12"/>
  <c r="D25" i="12"/>
  <c r="D26" i="12"/>
  <c r="D27" i="12"/>
  <c r="D28" i="12"/>
  <c r="D29" i="12"/>
  <c r="E22" i="12"/>
  <c r="E23" i="12"/>
  <c r="E24" i="12"/>
  <c r="E25" i="12"/>
  <c r="E26" i="12"/>
  <c r="E27" i="12"/>
  <c r="E28" i="12"/>
  <c r="E29" i="12"/>
  <c r="B29" i="12"/>
  <c r="A29" i="12"/>
  <c r="B28" i="12"/>
  <c r="A28" i="12"/>
  <c r="B27" i="12"/>
  <c r="A27" i="12"/>
  <c r="B26" i="12"/>
  <c r="A26" i="12"/>
  <c r="B25" i="12"/>
  <c r="A25" i="12"/>
  <c r="B24" i="12"/>
  <c r="A24" i="12"/>
  <c r="B23" i="12"/>
  <c r="A23" i="12"/>
  <c r="B22" i="11"/>
  <c r="C22" i="11"/>
  <c r="C23" i="11"/>
  <c r="C24" i="11"/>
  <c r="C25" i="11"/>
  <c r="C26" i="11"/>
  <c r="C27" i="11"/>
  <c r="C28" i="11"/>
  <c r="C29" i="11"/>
  <c r="D22" i="11"/>
  <c r="D23" i="11"/>
  <c r="D24" i="11"/>
  <c r="D25" i="11"/>
  <c r="D26" i="11"/>
  <c r="D27" i="11"/>
  <c r="D28" i="11"/>
  <c r="D29" i="11"/>
  <c r="E22" i="11"/>
  <c r="E23" i="11"/>
  <c r="E24" i="11"/>
  <c r="E25" i="11"/>
  <c r="E26" i="11"/>
  <c r="E27" i="11"/>
  <c r="E28" i="11"/>
  <c r="E29" i="11"/>
  <c r="B29" i="11"/>
  <c r="A29" i="11"/>
  <c r="B28" i="11"/>
  <c r="A28" i="11"/>
  <c r="B27" i="11"/>
  <c r="A27" i="11"/>
  <c r="B26" i="11"/>
  <c r="A26" i="11"/>
  <c r="B25" i="11"/>
  <c r="A25" i="11"/>
  <c r="B24" i="11"/>
  <c r="A24" i="11"/>
  <c r="B23" i="11"/>
  <c r="A23" i="11"/>
  <c r="B22" i="10"/>
  <c r="C22" i="10"/>
  <c r="C23" i="10"/>
  <c r="C24" i="10"/>
  <c r="C25" i="10"/>
  <c r="C26" i="10"/>
  <c r="C27" i="10"/>
  <c r="C28" i="10"/>
  <c r="C29" i="10"/>
  <c r="D22" i="10"/>
  <c r="D23" i="10"/>
  <c r="D24" i="10"/>
  <c r="D25" i="10"/>
  <c r="D26" i="10"/>
  <c r="D27" i="10"/>
  <c r="D28" i="10"/>
  <c r="D29" i="10"/>
  <c r="E22" i="10"/>
  <c r="E23" i="10"/>
  <c r="E24" i="10"/>
  <c r="E25" i="10"/>
  <c r="E26" i="10"/>
  <c r="E27" i="10"/>
  <c r="E28" i="10"/>
  <c r="E29" i="10"/>
  <c r="B29" i="10"/>
  <c r="A29" i="10"/>
  <c r="B28" i="10"/>
  <c r="A28" i="10"/>
  <c r="B27" i="10"/>
  <c r="A27" i="10"/>
  <c r="B26" i="10"/>
  <c r="A26" i="10"/>
  <c r="B25" i="10"/>
  <c r="A25" i="10"/>
  <c r="B24" i="10"/>
  <c r="A24" i="10"/>
  <c r="B23" i="10"/>
  <c r="A23" i="10"/>
  <c r="B22" i="9"/>
  <c r="C22" i="9"/>
  <c r="C23" i="9"/>
  <c r="C24" i="9"/>
  <c r="C25" i="9"/>
  <c r="C26" i="9"/>
  <c r="C27" i="9"/>
  <c r="C28" i="9"/>
  <c r="C29" i="9"/>
  <c r="D22" i="9"/>
  <c r="D23" i="9"/>
  <c r="D24" i="9"/>
  <c r="D25" i="9"/>
  <c r="D26" i="9"/>
  <c r="D27" i="9"/>
  <c r="D28" i="9"/>
  <c r="D29" i="9"/>
  <c r="E22" i="9"/>
  <c r="E23" i="9"/>
  <c r="E24" i="9"/>
  <c r="E25" i="9"/>
  <c r="E26" i="9"/>
  <c r="E27" i="9"/>
  <c r="E28" i="9"/>
  <c r="E29" i="9"/>
  <c r="B29" i="9"/>
  <c r="A29" i="9"/>
  <c r="B28" i="9"/>
  <c r="A28" i="9"/>
  <c r="B27" i="9"/>
  <c r="A27" i="9"/>
  <c r="B26" i="9"/>
  <c r="A26" i="9"/>
  <c r="B25" i="9"/>
  <c r="A25" i="9"/>
  <c r="B24" i="9"/>
  <c r="A24" i="9"/>
  <c r="B23" i="9"/>
  <c r="A23" i="9"/>
  <c r="B22" i="8"/>
  <c r="C22" i="8"/>
  <c r="C23" i="8"/>
  <c r="C24" i="8"/>
  <c r="C25" i="8"/>
  <c r="C26" i="8"/>
  <c r="C27" i="8"/>
  <c r="C28" i="8"/>
  <c r="C29" i="8"/>
  <c r="D22" i="8"/>
  <c r="D23" i="8"/>
  <c r="D24" i="8"/>
  <c r="D25" i="8"/>
  <c r="D26" i="8"/>
  <c r="D27" i="8"/>
  <c r="D28" i="8"/>
  <c r="D29" i="8"/>
  <c r="E22" i="8"/>
  <c r="E23" i="8"/>
  <c r="E24" i="8"/>
  <c r="E25" i="8"/>
  <c r="E26" i="8"/>
  <c r="E27" i="8"/>
  <c r="E28" i="8"/>
  <c r="E29" i="8"/>
  <c r="B29" i="8"/>
  <c r="A29" i="8"/>
  <c r="B28" i="8"/>
  <c r="A28" i="8"/>
  <c r="B27" i="8"/>
  <c r="A27" i="8"/>
  <c r="B26" i="8"/>
  <c r="A26" i="8"/>
  <c r="B25" i="8"/>
  <c r="A25" i="8"/>
  <c r="B24" i="8"/>
  <c r="A24" i="8"/>
  <c r="B23" i="8"/>
  <c r="A23" i="8"/>
  <c r="B22" i="7"/>
  <c r="C22" i="7"/>
  <c r="C23" i="7"/>
  <c r="C24" i="7"/>
  <c r="C25" i="7"/>
  <c r="C26" i="7"/>
  <c r="C27" i="7"/>
  <c r="C28" i="7"/>
  <c r="C29" i="7"/>
  <c r="D22" i="7"/>
  <c r="D23" i="7"/>
  <c r="D24" i="7"/>
  <c r="D25" i="7"/>
  <c r="D26" i="7"/>
  <c r="D27" i="7"/>
  <c r="D28" i="7"/>
  <c r="D29" i="7"/>
  <c r="E22" i="7"/>
  <c r="E23" i="7"/>
  <c r="E24" i="7"/>
  <c r="E25" i="7"/>
  <c r="E26" i="7"/>
  <c r="E27" i="7"/>
  <c r="E28" i="7"/>
  <c r="E29" i="7"/>
  <c r="B29" i="7"/>
  <c r="A29" i="7"/>
  <c r="B28" i="7"/>
  <c r="A28" i="7"/>
  <c r="B27" i="7"/>
  <c r="A27" i="7"/>
  <c r="B26" i="7"/>
  <c r="A26" i="7"/>
  <c r="B25" i="7"/>
  <c r="A25" i="7"/>
  <c r="B24" i="7"/>
  <c r="A24" i="7"/>
  <c r="B23" i="7"/>
  <c r="A23" i="7"/>
  <c r="B22" i="6"/>
  <c r="C22" i="6"/>
  <c r="C23" i="6"/>
  <c r="C24" i="6"/>
  <c r="C25" i="6"/>
  <c r="C26" i="6"/>
  <c r="C27" i="6"/>
  <c r="C28" i="6"/>
  <c r="C29" i="6"/>
  <c r="D22" i="6"/>
  <c r="D23" i="6"/>
  <c r="D24" i="6"/>
  <c r="D25" i="6"/>
  <c r="D26" i="6"/>
  <c r="D27" i="6"/>
  <c r="D28" i="6"/>
  <c r="D29" i="6"/>
  <c r="E22" i="6"/>
  <c r="E23" i="6"/>
  <c r="E24" i="6"/>
  <c r="E25" i="6"/>
  <c r="E26" i="6"/>
  <c r="E27" i="6"/>
  <c r="E28" i="6"/>
  <c r="E29" i="6"/>
  <c r="B29" i="6"/>
  <c r="A29" i="6"/>
  <c r="B28" i="6"/>
  <c r="A28" i="6"/>
  <c r="B27" i="6"/>
  <c r="A27" i="6"/>
  <c r="B26" i="6"/>
  <c r="A26" i="6"/>
  <c r="B25" i="6"/>
  <c r="A25" i="6"/>
  <c r="B24" i="6"/>
  <c r="A24" i="6"/>
  <c r="B23" i="6"/>
  <c r="A23" i="6"/>
  <c r="B22" i="5"/>
  <c r="C22" i="5"/>
  <c r="C23" i="5"/>
  <c r="C24" i="5"/>
  <c r="C25" i="5"/>
  <c r="C26" i="5"/>
  <c r="C27" i="5"/>
  <c r="C28" i="5"/>
  <c r="C29" i="5"/>
  <c r="D22" i="5"/>
  <c r="D23" i="5"/>
  <c r="D24" i="5"/>
  <c r="D25" i="5"/>
  <c r="D26" i="5"/>
  <c r="D27" i="5"/>
  <c r="D28" i="5"/>
  <c r="D29" i="5"/>
  <c r="E22" i="5"/>
  <c r="E23" i="5"/>
  <c r="E24" i="5"/>
  <c r="E25" i="5"/>
  <c r="E26" i="5"/>
  <c r="E27" i="5"/>
  <c r="E28" i="5"/>
  <c r="E29" i="5"/>
  <c r="B29" i="5"/>
  <c r="A29" i="5"/>
  <c r="B28" i="5"/>
  <c r="A28" i="5"/>
  <c r="B27" i="5"/>
  <c r="A27" i="5"/>
  <c r="B26" i="5"/>
  <c r="A26" i="5"/>
  <c r="B25" i="5"/>
  <c r="A25" i="5"/>
  <c r="B24" i="5"/>
  <c r="A24" i="5"/>
  <c r="B23" i="5"/>
  <c r="A23" i="5"/>
  <c r="B24" i="2"/>
  <c r="B25" i="2"/>
  <c r="B26" i="2"/>
  <c r="B27" i="2"/>
  <c r="B28" i="2"/>
  <c r="B29" i="2"/>
  <c r="B23" i="2"/>
  <c r="A24" i="2"/>
  <c r="A25" i="2"/>
  <c r="A26" i="2"/>
  <c r="A27" i="2"/>
  <c r="A28" i="2"/>
  <c r="A29" i="2"/>
  <c r="A23" i="2"/>
  <c r="B17" i="2"/>
  <c r="D31" i="2" s="1"/>
  <c r="C17" i="2"/>
  <c r="G34" i="13" l="1"/>
  <c r="F34" i="13"/>
  <c r="G33" i="13"/>
  <c r="F33" i="13"/>
  <c r="G32" i="13"/>
  <c r="F32" i="13"/>
  <c r="G31" i="13"/>
  <c r="F31" i="13"/>
  <c r="G30" i="13"/>
  <c r="F30" i="13"/>
  <c r="G29" i="13"/>
  <c r="F29" i="13"/>
  <c r="G28" i="13"/>
  <c r="F28" i="13"/>
  <c r="G27" i="13"/>
  <c r="F27" i="13"/>
  <c r="G26" i="13"/>
  <c r="F26" i="13"/>
  <c r="G25" i="13"/>
  <c r="F25" i="13"/>
  <c r="G24" i="13"/>
  <c r="F24" i="13"/>
  <c r="G23" i="13"/>
  <c r="F23" i="13"/>
  <c r="G34" i="12"/>
  <c r="F34" i="12"/>
  <c r="G33" i="12"/>
  <c r="F33" i="12"/>
  <c r="G32" i="12"/>
  <c r="F32" i="12"/>
  <c r="G31" i="12"/>
  <c r="F31" i="12"/>
  <c r="G30" i="12"/>
  <c r="F30" i="12"/>
  <c r="G29" i="12"/>
  <c r="F29" i="12"/>
  <c r="G28" i="12"/>
  <c r="F28" i="12"/>
  <c r="G27" i="12"/>
  <c r="F27" i="12"/>
  <c r="G26" i="12"/>
  <c r="F26" i="12"/>
  <c r="G25" i="12"/>
  <c r="F25" i="12"/>
  <c r="G24" i="12"/>
  <c r="F24" i="12"/>
  <c r="G23" i="12"/>
  <c r="F23" i="12"/>
  <c r="G34" i="11"/>
  <c r="F34" i="11"/>
  <c r="G33" i="11"/>
  <c r="F33" i="11"/>
  <c r="G32" i="11"/>
  <c r="F32" i="11"/>
  <c r="G31" i="11"/>
  <c r="F31" i="11"/>
  <c r="G30" i="11"/>
  <c r="F30" i="11"/>
  <c r="G29" i="11"/>
  <c r="F29" i="11"/>
  <c r="G28" i="11"/>
  <c r="F28" i="11"/>
  <c r="G27" i="11"/>
  <c r="F27" i="11"/>
  <c r="G26" i="11"/>
  <c r="F26" i="11"/>
  <c r="G25" i="11"/>
  <c r="F25" i="11"/>
  <c r="G24" i="11"/>
  <c r="F24" i="11"/>
  <c r="G23" i="11"/>
  <c r="F23" i="11"/>
  <c r="G34" i="10"/>
  <c r="F34" i="10"/>
  <c r="G33" i="10"/>
  <c r="F33" i="10"/>
  <c r="G32" i="10"/>
  <c r="F32" i="10"/>
  <c r="G31" i="10"/>
  <c r="F31" i="10"/>
  <c r="G30" i="10"/>
  <c r="F30" i="10"/>
  <c r="G29" i="10"/>
  <c r="F29" i="10"/>
  <c r="G28" i="10"/>
  <c r="F28" i="10"/>
  <c r="G27" i="10"/>
  <c r="F27" i="10"/>
  <c r="G26" i="10"/>
  <c r="F26" i="10"/>
  <c r="G25" i="10"/>
  <c r="F25" i="10"/>
  <c r="G24" i="10"/>
  <c r="F24" i="10"/>
  <c r="G23" i="10"/>
  <c r="F23" i="10"/>
  <c r="G34" i="9"/>
  <c r="F34" i="9"/>
  <c r="G33" i="9"/>
  <c r="F33" i="9"/>
  <c r="G32" i="9"/>
  <c r="F32" i="9"/>
  <c r="G31" i="9"/>
  <c r="F31" i="9"/>
  <c r="G30" i="9"/>
  <c r="F30" i="9"/>
  <c r="G29" i="9"/>
  <c r="F29" i="9"/>
  <c r="G28" i="9"/>
  <c r="F28" i="9"/>
  <c r="G27" i="9"/>
  <c r="F27" i="9"/>
  <c r="G26" i="9"/>
  <c r="F26" i="9"/>
  <c r="G25" i="9"/>
  <c r="F25" i="9"/>
  <c r="G24" i="9"/>
  <c r="F24" i="9"/>
  <c r="G23" i="9"/>
  <c r="F23" i="9"/>
  <c r="G34" i="8"/>
  <c r="F34" i="8"/>
  <c r="G33" i="8"/>
  <c r="F33" i="8"/>
  <c r="G32" i="8"/>
  <c r="F32" i="8"/>
  <c r="G31" i="8"/>
  <c r="F31" i="8"/>
  <c r="G30" i="8"/>
  <c r="F30" i="8"/>
  <c r="G29" i="8"/>
  <c r="F29" i="8"/>
  <c r="G28" i="8"/>
  <c r="F28" i="8"/>
  <c r="G27" i="8"/>
  <c r="F27" i="8"/>
  <c r="G26" i="8"/>
  <c r="F26" i="8"/>
  <c r="G25" i="8"/>
  <c r="F25" i="8"/>
  <c r="G24" i="8"/>
  <c r="F24" i="8"/>
  <c r="G23" i="8"/>
  <c r="F23" i="8"/>
  <c r="G34" i="7"/>
  <c r="F34" i="7"/>
  <c r="G33" i="7"/>
  <c r="F33" i="7"/>
  <c r="G32" i="7"/>
  <c r="F32" i="7"/>
  <c r="G31" i="7"/>
  <c r="F31" i="7"/>
  <c r="G30" i="7"/>
  <c r="F30" i="7"/>
  <c r="G29" i="7"/>
  <c r="F29" i="7"/>
  <c r="G28" i="7"/>
  <c r="F28" i="7"/>
  <c r="G27" i="7"/>
  <c r="F27" i="7"/>
  <c r="G26" i="7"/>
  <c r="F26" i="7"/>
  <c r="G25" i="7"/>
  <c r="F25" i="7"/>
  <c r="G24" i="7"/>
  <c r="F24" i="7"/>
  <c r="G23" i="7"/>
  <c r="F23" i="7"/>
  <c r="G34" i="6"/>
  <c r="F34" i="6"/>
  <c r="G33" i="6"/>
  <c r="F33" i="6"/>
  <c r="G32" i="6"/>
  <c r="F32" i="6"/>
  <c r="G31" i="6"/>
  <c r="F31" i="6"/>
  <c r="G30" i="6"/>
  <c r="F30" i="6"/>
  <c r="G29" i="6"/>
  <c r="F29" i="6"/>
  <c r="G28" i="6"/>
  <c r="F28" i="6"/>
  <c r="G27" i="6"/>
  <c r="F27" i="6"/>
  <c r="G26" i="6"/>
  <c r="F26" i="6"/>
  <c r="G25" i="6"/>
  <c r="F25" i="6"/>
  <c r="G24" i="6"/>
  <c r="F24" i="6"/>
  <c r="G23" i="6"/>
  <c r="F23" i="6"/>
  <c r="G34" i="5"/>
  <c r="F34" i="5"/>
  <c r="G33" i="5"/>
  <c r="F33" i="5"/>
  <c r="G32" i="5"/>
  <c r="F32" i="5"/>
  <c r="G31" i="5"/>
  <c r="F31" i="5"/>
  <c r="G30" i="5"/>
  <c r="F30" i="5"/>
  <c r="G29" i="5"/>
  <c r="F29" i="5"/>
  <c r="G28" i="5"/>
  <c r="F28" i="5"/>
  <c r="G27" i="5"/>
  <c r="F27" i="5"/>
  <c r="G26" i="5"/>
  <c r="F26" i="5"/>
  <c r="G25" i="5"/>
  <c r="F25" i="5"/>
  <c r="G24" i="5"/>
  <c r="F24" i="5"/>
  <c r="G23" i="5"/>
  <c r="F23" i="5"/>
  <c r="F24" i="2"/>
  <c r="F25" i="2"/>
  <c r="F26" i="2"/>
  <c r="F27" i="2"/>
  <c r="F28" i="2"/>
  <c r="F29" i="2"/>
  <c r="F30" i="2"/>
  <c r="F31" i="2"/>
  <c r="F32" i="2"/>
  <c r="F33" i="2"/>
  <c r="F34" i="2"/>
  <c r="G24" i="2"/>
  <c r="G25" i="2"/>
  <c r="G26" i="2"/>
  <c r="G27" i="2"/>
  <c r="G28" i="2"/>
  <c r="G29" i="2"/>
  <c r="G30" i="2"/>
  <c r="G31" i="2"/>
  <c r="G32" i="2"/>
  <c r="G33" i="2"/>
  <c r="G34" i="2"/>
  <c r="C21" i="13" l="1"/>
  <c r="C20" i="13"/>
  <c r="C19" i="13"/>
  <c r="C18" i="13"/>
  <c r="C17" i="13"/>
  <c r="C16" i="13"/>
  <c r="C15" i="13"/>
  <c r="C14" i="13"/>
  <c r="C13" i="13"/>
  <c r="C12" i="13"/>
  <c r="C11" i="13"/>
  <c r="C10" i="13"/>
  <c r="C9" i="13"/>
  <c r="C8" i="13"/>
  <c r="C7" i="13"/>
  <c r="C6" i="13"/>
  <c r="C5" i="13"/>
  <c r="C4" i="13"/>
  <c r="C3" i="13"/>
  <c r="C21" i="12"/>
  <c r="C20" i="12"/>
  <c r="C19" i="12"/>
  <c r="C18" i="12"/>
  <c r="C17" i="12"/>
  <c r="C16" i="12"/>
  <c r="C15" i="12"/>
  <c r="C14" i="12"/>
  <c r="C13" i="12"/>
  <c r="C12" i="12"/>
  <c r="C11" i="12"/>
  <c r="C10" i="12"/>
  <c r="C9" i="12"/>
  <c r="C8" i="12"/>
  <c r="C7" i="12"/>
  <c r="C6" i="12"/>
  <c r="C5" i="12"/>
  <c r="C4" i="12"/>
  <c r="C3" i="12"/>
  <c r="C21" i="11"/>
  <c r="C20" i="11"/>
  <c r="C19" i="11"/>
  <c r="C18" i="11"/>
  <c r="C17" i="11"/>
  <c r="C16" i="11"/>
  <c r="C15" i="11"/>
  <c r="C14" i="11"/>
  <c r="C13" i="11"/>
  <c r="C12" i="11"/>
  <c r="C11" i="11"/>
  <c r="C10" i="11"/>
  <c r="C9" i="11"/>
  <c r="C8" i="11"/>
  <c r="C7" i="11"/>
  <c r="C6" i="11"/>
  <c r="C5" i="11"/>
  <c r="C4" i="11"/>
  <c r="C3" i="11"/>
  <c r="C21" i="10"/>
  <c r="C20" i="10"/>
  <c r="C19" i="10"/>
  <c r="C18" i="10"/>
  <c r="C17" i="10"/>
  <c r="C16" i="10"/>
  <c r="C15" i="10"/>
  <c r="C14" i="10"/>
  <c r="C13" i="10"/>
  <c r="C12" i="10"/>
  <c r="C11" i="10"/>
  <c r="C10" i="10"/>
  <c r="C9" i="10"/>
  <c r="C8" i="10"/>
  <c r="C7" i="10"/>
  <c r="C6" i="10"/>
  <c r="C5" i="10"/>
  <c r="C4" i="10"/>
  <c r="C3" i="10"/>
  <c r="C21" i="9"/>
  <c r="C20" i="9"/>
  <c r="C19" i="9"/>
  <c r="C18" i="9"/>
  <c r="C17" i="9"/>
  <c r="C16" i="9"/>
  <c r="C15" i="9"/>
  <c r="C14" i="9"/>
  <c r="C13" i="9"/>
  <c r="C12" i="9"/>
  <c r="C11" i="9"/>
  <c r="C10" i="9"/>
  <c r="C9" i="9"/>
  <c r="C8" i="9"/>
  <c r="C7" i="9"/>
  <c r="C6" i="9"/>
  <c r="C5" i="9"/>
  <c r="C4" i="9"/>
  <c r="C3" i="9"/>
  <c r="C21" i="8"/>
  <c r="C20" i="8"/>
  <c r="C19" i="8"/>
  <c r="C18" i="8"/>
  <c r="C17" i="8"/>
  <c r="C16" i="8"/>
  <c r="C15" i="8"/>
  <c r="C14" i="8"/>
  <c r="C13" i="8"/>
  <c r="C12" i="8"/>
  <c r="C11" i="8"/>
  <c r="C10" i="8"/>
  <c r="C9" i="8"/>
  <c r="C8" i="8"/>
  <c r="C7" i="8"/>
  <c r="C6" i="8"/>
  <c r="C5" i="8"/>
  <c r="C4" i="8"/>
  <c r="C3" i="8"/>
  <c r="C21" i="7"/>
  <c r="C20" i="7"/>
  <c r="C19" i="7"/>
  <c r="C18" i="7"/>
  <c r="C17" i="7"/>
  <c r="C16" i="7"/>
  <c r="C15" i="7"/>
  <c r="C14" i="7"/>
  <c r="C13" i="7"/>
  <c r="C12" i="7"/>
  <c r="C11" i="7"/>
  <c r="C10" i="7"/>
  <c r="C9" i="7"/>
  <c r="C8" i="7"/>
  <c r="C7" i="7"/>
  <c r="C6" i="7"/>
  <c r="C5" i="7"/>
  <c r="C4" i="7"/>
  <c r="C3" i="7"/>
  <c r="C21" i="6"/>
  <c r="C20" i="6"/>
  <c r="C19" i="6"/>
  <c r="C18" i="6"/>
  <c r="C17" i="6"/>
  <c r="C16" i="6"/>
  <c r="C15" i="6"/>
  <c r="C14" i="6"/>
  <c r="C13" i="6"/>
  <c r="C12" i="6"/>
  <c r="C11" i="6"/>
  <c r="C10" i="6"/>
  <c r="C9" i="6"/>
  <c r="C8" i="6"/>
  <c r="C7" i="6"/>
  <c r="C6" i="6"/>
  <c r="C5" i="6"/>
  <c r="C4" i="6"/>
  <c r="C3" i="6"/>
  <c r="C21" i="5"/>
  <c r="C20" i="5"/>
  <c r="C19" i="5"/>
  <c r="C18" i="5"/>
  <c r="C17" i="5"/>
  <c r="C16" i="5"/>
  <c r="C15" i="5"/>
  <c r="C14" i="5"/>
  <c r="C13" i="5"/>
  <c r="C12" i="5"/>
  <c r="C11" i="5"/>
  <c r="C10" i="5"/>
  <c r="C9" i="5"/>
  <c r="C8" i="5"/>
  <c r="C7" i="5"/>
  <c r="C6" i="5"/>
  <c r="C5" i="5"/>
  <c r="C4" i="5"/>
  <c r="C3" i="5"/>
  <c r="C4" i="2"/>
  <c r="C5" i="2"/>
  <c r="C6" i="2"/>
  <c r="C7" i="2"/>
  <c r="C8" i="2"/>
  <c r="C9" i="2"/>
  <c r="C10" i="2"/>
  <c r="C11" i="2"/>
  <c r="C12" i="2"/>
  <c r="C13" i="2"/>
  <c r="C14" i="2"/>
  <c r="C15" i="2"/>
  <c r="C16" i="2"/>
  <c r="C18" i="2"/>
  <c r="C19" i="2"/>
  <c r="C20" i="2"/>
  <c r="C21" i="2"/>
  <c r="C3" i="2"/>
  <c r="E21" i="13" l="1"/>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E5" i="12"/>
  <c r="D5" i="12"/>
  <c r="E4" i="12"/>
  <c r="D4" i="12"/>
  <c r="E3" i="12"/>
  <c r="D3" i="12"/>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E3" i="11"/>
  <c r="D3" i="11"/>
  <c r="E21" i="10"/>
  <c r="D21" i="10"/>
  <c r="E20" i="10"/>
  <c r="D20" i="10"/>
  <c r="E19" i="10"/>
  <c r="D19" i="10"/>
  <c r="E18" i="10"/>
  <c r="D18" i="10"/>
  <c r="E17" i="10"/>
  <c r="D17" i="10"/>
  <c r="E16" i="10"/>
  <c r="D16" i="10"/>
  <c r="E15" i="10"/>
  <c r="D15" i="10"/>
  <c r="E14" i="10"/>
  <c r="D14" i="10"/>
  <c r="E13" i="10"/>
  <c r="D13" i="10"/>
  <c r="E12" i="10"/>
  <c r="D12" i="10"/>
  <c r="E11" i="10"/>
  <c r="D11" i="10"/>
  <c r="E10" i="10"/>
  <c r="D10" i="10"/>
  <c r="E9" i="10"/>
  <c r="D9" i="10"/>
  <c r="E8" i="10"/>
  <c r="D8" i="10"/>
  <c r="E7" i="10"/>
  <c r="D7" i="10"/>
  <c r="E6" i="10"/>
  <c r="D6" i="10"/>
  <c r="E5" i="10"/>
  <c r="D5" i="10"/>
  <c r="E4" i="10"/>
  <c r="D4" i="10"/>
  <c r="E3" i="10"/>
  <c r="D3" i="10"/>
  <c r="E21" i="9"/>
  <c r="D21" i="9"/>
  <c r="E20" i="9"/>
  <c r="D20" i="9"/>
  <c r="E19" i="9"/>
  <c r="D19" i="9"/>
  <c r="E18" i="9"/>
  <c r="D18" i="9"/>
  <c r="E17" i="9"/>
  <c r="D17" i="9"/>
  <c r="E16" i="9"/>
  <c r="D16" i="9"/>
  <c r="E15" i="9"/>
  <c r="D15" i="9"/>
  <c r="E14" i="9"/>
  <c r="D14" i="9"/>
  <c r="E13" i="9"/>
  <c r="D13" i="9"/>
  <c r="E12" i="9"/>
  <c r="D12" i="9"/>
  <c r="E11" i="9"/>
  <c r="D11" i="9"/>
  <c r="E10" i="9"/>
  <c r="D10" i="9"/>
  <c r="E9" i="9"/>
  <c r="D9" i="9"/>
  <c r="E8" i="9"/>
  <c r="D8" i="9"/>
  <c r="E7" i="9"/>
  <c r="D7" i="9"/>
  <c r="E6" i="9"/>
  <c r="D6" i="9"/>
  <c r="E5" i="9"/>
  <c r="D5" i="9"/>
  <c r="E4" i="9"/>
  <c r="D4" i="9"/>
  <c r="E3" i="9"/>
  <c r="D3" i="9"/>
  <c r="E21" i="8"/>
  <c r="D21" i="8"/>
  <c r="E20" i="8"/>
  <c r="D20" i="8"/>
  <c r="E19" i="8"/>
  <c r="D19" i="8"/>
  <c r="E18" i="8"/>
  <c r="D18" i="8"/>
  <c r="E17" i="8"/>
  <c r="D17" i="8"/>
  <c r="E16" i="8"/>
  <c r="D16" i="8"/>
  <c r="E15" i="8"/>
  <c r="D15" i="8"/>
  <c r="E14" i="8"/>
  <c r="D14" i="8"/>
  <c r="E13" i="8"/>
  <c r="D13" i="8"/>
  <c r="E12" i="8"/>
  <c r="D12" i="8"/>
  <c r="E11" i="8"/>
  <c r="D11" i="8"/>
  <c r="E10" i="8"/>
  <c r="D10" i="8"/>
  <c r="E9" i="8"/>
  <c r="D9" i="8"/>
  <c r="E8" i="8"/>
  <c r="D8" i="8"/>
  <c r="E7" i="8"/>
  <c r="D7" i="8"/>
  <c r="E6" i="8"/>
  <c r="D6" i="8"/>
  <c r="E5" i="8"/>
  <c r="D5" i="8"/>
  <c r="E4" i="8"/>
  <c r="D4" i="8"/>
  <c r="E3" i="8"/>
  <c r="D3" i="8"/>
  <c r="E21" i="7"/>
  <c r="D21" i="7"/>
  <c r="E20" i="7"/>
  <c r="D20"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E4" i="7"/>
  <c r="D4" i="7"/>
  <c r="E3" i="7"/>
  <c r="D3" i="7"/>
  <c r="E21" i="6"/>
  <c r="D21" i="6"/>
  <c r="E20" i="6"/>
  <c r="D20" i="6"/>
  <c r="E19" i="6"/>
  <c r="D19" i="6"/>
  <c r="E18" i="6"/>
  <c r="D18" i="6"/>
  <c r="E17" i="6"/>
  <c r="D17" i="6"/>
  <c r="E16" i="6"/>
  <c r="D16" i="6"/>
  <c r="E15" i="6"/>
  <c r="D15" i="6"/>
  <c r="E14" i="6"/>
  <c r="D14" i="6"/>
  <c r="E13" i="6"/>
  <c r="D13" i="6"/>
  <c r="E12" i="6"/>
  <c r="D12" i="6"/>
  <c r="E11" i="6"/>
  <c r="D11" i="6"/>
  <c r="E10" i="6"/>
  <c r="D10" i="6"/>
  <c r="E9" i="6"/>
  <c r="D9" i="6"/>
  <c r="E8" i="6"/>
  <c r="D8" i="6"/>
  <c r="E7" i="6"/>
  <c r="D7" i="6"/>
  <c r="E6" i="6"/>
  <c r="D6" i="6"/>
  <c r="E5" i="6"/>
  <c r="D5" i="6"/>
  <c r="E4" i="6"/>
  <c r="D4" i="6"/>
  <c r="E3" i="6"/>
  <c r="D3" i="6"/>
  <c r="E21" i="5"/>
  <c r="D21" i="5"/>
  <c r="E20" i="5"/>
  <c r="D20" i="5"/>
  <c r="E19" i="5"/>
  <c r="D19" i="5"/>
  <c r="E18" i="5"/>
  <c r="D18" i="5"/>
  <c r="E17" i="5"/>
  <c r="D17" i="5"/>
  <c r="E16" i="5"/>
  <c r="D16" i="5"/>
  <c r="E15" i="5"/>
  <c r="D15" i="5"/>
  <c r="E14" i="5"/>
  <c r="D14" i="5"/>
  <c r="E13" i="5"/>
  <c r="D13" i="5"/>
  <c r="E12" i="5"/>
  <c r="D12" i="5"/>
  <c r="E11" i="5"/>
  <c r="D11" i="5"/>
  <c r="E10" i="5"/>
  <c r="D10" i="5"/>
  <c r="E9" i="5"/>
  <c r="D9" i="5"/>
  <c r="E8" i="5"/>
  <c r="D8" i="5"/>
  <c r="E7" i="5"/>
  <c r="D7" i="5"/>
  <c r="E6" i="5"/>
  <c r="D6" i="5"/>
  <c r="E5" i="5"/>
  <c r="D5" i="5"/>
  <c r="E4" i="5"/>
  <c r="D4" i="5"/>
  <c r="E3" i="5"/>
  <c r="D3" i="5"/>
  <c r="E4" i="2"/>
  <c r="E5" i="2"/>
  <c r="E6" i="2"/>
  <c r="E7" i="2"/>
  <c r="E8" i="2"/>
  <c r="E9" i="2"/>
  <c r="E10" i="2"/>
  <c r="E11" i="2"/>
  <c r="E12" i="2"/>
  <c r="E13" i="2"/>
  <c r="E14" i="2"/>
  <c r="E15" i="2"/>
  <c r="E16" i="2"/>
  <c r="E17" i="2"/>
  <c r="E18" i="2"/>
  <c r="E19" i="2"/>
  <c r="E20" i="2"/>
  <c r="E21" i="2"/>
  <c r="E3" i="2"/>
  <c r="D4" i="2"/>
  <c r="D5" i="2"/>
  <c r="D6" i="2"/>
  <c r="D7" i="2"/>
  <c r="D8" i="2"/>
  <c r="D9" i="2"/>
  <c r="D10" i="2"/>
  <c r="D11" i="2"/>
  <c r="D12" i="2"/>
  <c r="D13" i="2"/>
  <c r="D14" i="2"/>
  <c r="D15" i="2"/>
  <c r="D16" i="2"/>
  <c r="D17" i="2"/>
  <c r="D18" i="2"/>
  <c r="D19" i="2"/>
  <c r="D20" i="2"/>
  <c r="D21" i="2"/>
  <c r="D3" i="2"/>
  <c r="Q21" i="13"/>
  <c r="P21" i="13"/>
  <c r="N21" i="13"/>
  <c r="M21" i="13"/>
  <c r="L21" i="13"/>
  <c r="J21" i="13"/>
  <c r="I21" i="13"/>
  <c r="H21" i="13"/>
  <c r="G21" i="13"/>
  <c r="B21" i="13"/>
  <c r="A21" i="13"/>
  <c r="Q20" i="13"/>
  <c r="P20" i="13"/>
  <c r="N20" i="13"/>
  <c r="M20" i="13"/>
  <c r="L20" i="13"/>
  <c r="J20" i="13"/>
  <c r="I20" i="13"/>
  <c r="H20" i="13"/>
  <c r="G20" i="13"/>
  <c r="B20" i="13"/>
  <c r="A20" i="13"/>
  <c r="Q19" i="13"/>
  <c r="P19" i="13"/>
  <c r="N19" i="13"/>
  <c r="M19" i="13"/>
  <c r="L19" i="13"/>
  <c r="J19" i="13"/>
  <c r="I19" i="13"/>
  <c r="H19" i="13"/>
  <c r="G19" i="13"/>
  <c r="B19" i="13"/>
  <c r="A19" i="13"/>
  <c r="Q18" i="13"/>
  <c r="P18" i="13"/>
  <c r="N18" i="13"/>
  <c r="M18" i="13"/>
  <c r="L18" i="13"/>
  <c r="J18" i="13"/>
  <c r="I18" i="13"/>
  <c r="H18" i="13"/>
  <c r="G18" i="13"/>
  <c r="B18" i="13"/>
  <c r="A18" i="13"/>
  <c r="Q17" i="13"/>
  <c r="P17" i="13"/>
  <c r="N17" i="13"/>
  <c r="M17" i="13"/>
  <c r="L17" i="13"/>
  <c r="J17" i="13"/>
  <c r="I17" i="13"/>
  <c r="H17" i="13"/>
  <c r="G17" i="13"/>
  <c r="F17" i="13"/>
  <c r="B17" i="13"/>
  <c r="A17" i="13"/>
  <c r="Q16" i="13"/>
  <c r="P16" i="13"/>
  <c r="N16" i="13"/>
  <c r="M16" i="13"/>
  <c r="L16" i="13"/>
  <c r="J16" i="13"/>
  <c r="I16" i="13"/>
  <c r="H16" i="13"/>
  <c r="G16" i="13"/>
  <c r="F16" i="13"/>
  <c r="B16" i="13"/>
  <c r="A16" i="13"/>
  <c r="Q15" i="13"/>
  <c r="P15" i="13"/>
  <c r="N15" i="13"/>
  <c r="M15" i="13"/>
  <c r="L15" i="13"/>
  <c r="J15" i="13"/>
  <c r="I15" i="13"/>
  <c r="H15" i="13"/>
  <c r="G15" i="13"/>
  <c r="F15" i="13"/>
  <c r="B15" i="13"/>
  <c r="A15" i="13"/>
  <c r="Q14" i="13"/>
  <c r="P14" i="13"/>
  <c r="N14" i="13"/>
  <c r="M14" i="13"/>
  <c r="L14" i="13"/>
  <c r="J14" i="13"/>
  <c r="I14" i="13"/>
  <c r="H14" i="13"/>
  <c r="G14" i="13"/>
  <c r="F14" i="13"/>
  <c r="B14" i="13"/>
  <c r="A14" i="13"/>
  <c r="Q13" i="13"/>
  <c r="P13" i="13"/>
  <c r="N13" i="13"/>
  <c r="M13" i="13"/>
  <c r="L13" i="13"/>
  <c r="J13" i="13"/>
  <c r="I13" i="13"/>
  <c r="H13" i="13"/>
  <c r="G13" i="13"/>
  <c r="F13" i="13"/>
  <c r="B13" i="13"/>
  <c r="A13" i="13"/>
  <c r="Q12" i="13"/>
  <c r="P12" i="13"/>
  <c r="N12" i="13"/>
  <c r="M12" i="13"/>
  <c r="L12" i="13"/>
  <c r="J12" i="13"/>
  <c r="I12" i="13"/>
  <c r="H12" i="13"/>
  <c r="G12" i="13"/>
  <c r="F12" i="13"/>
  <c r="B12" i="13"/>
  <c r="A12" i="13"/>
  <c r="Q11" i="13"/>
  <c r="P11" i="13"/>
  <c r="N11" i="13"/>
  <c r="M11" i="13"/>
  <c r="L11" i="13"/>
  <c r="J11" i="13"/>
  <c r="I11" i="13"/>
  <c r="H11" i="13"/>
  <c r="G11" i="13"/>
  <c r="F11" i="13"/>
  <c r="B11" i="13"/>
  <c r="A11" i="13"/>
  <c r="Q10" i="13"/>
  <c r="P10" i="13"/>
  <c r="N10" i="13"/>
  <c r="M10" i="13"/>
  <c r="L10" i="13"/>
  <c r="J10" i="13"/>
  <c r="I10" i="13"/>
  <c r="H10" i="13"/>
  <c r="G10" i="13"/>
  <c r="F10" i="13"/>
  <c r="B10" i="13"/>
  <c r="A10" i="13"/>
  <c r="Q9" i="13"/>
  <c r="P9" i="13"/>
  <c r="N9" i="13"/>
  <c r="M9" i="13"/>
  <c r="L9" i="13"/>
  <c r="J9" i="13"/>
  <c r="I9" i="13"/>
  <c r="H9" i="13"/>
  <c r="G9" i="13"/>
  <c r="F9" i="13"/>
  <c r="B9" i="13"/>
  <c r="A9" i="13"/>
  <c r="Q8" i="13"/>
  <c r="P8" i="13"/>
  <c r="O8" i="13"/>
  <c r="N8" i="13"/>
  <c r="M8" i="13"/>
  <c r="L8" i="13"/>
  <c r="J8" i="13"/>
  <c r="I8" i="13"/>
  <c r="H8" i="13"/>
  <c r="G8" i="13"/>
  <c r="F8" i="13"/>
  <c r="B8" i="13"/>
  <c r="A8" i="13"/>
  <c r="Q7" i="13"/>
  <c r="P7" i="13"/>
  <c r="O7" i="13"/>
  <c r="N7" i="13"/>
  <c r="M7" i="13"/>
  <c r="L7" i="13"/>
  <c r="J7" i="13"/>
  <c r="I7" i="13"/>
  <c r="H7" i="13"/>
  <c r="G7" i="13"/>
  <c r="F7" i="13"/>
  <c r="B7" i="13"/>
  <c r="A7" i="13"/>
  <c r="Q6" i="13"/>
  <c r="P6" i="13"/>
  <c r="O6" i="13"/>
  <c r="N6" i="13"/>
  <c r="M6" i="13"/>
  <c r="L6" i="13"/>
  <c r="J6" i="13"/>
  <c r="I6" i="13"/>
  <c r="H6" i="13"/>
  <c r="G6" i="13"/>
  <c r="F6" i="13"/>
  <c r="B6" i="13"/>
  <c r="A6" i="13"/>
  <c r="Q5" i="13"/>
  <c r="P5" i="13"/>
  <c r="O5" i="13"/>
  <c r="N5" i="13"/>
  <c r="M5" i="13"/>
  <c r="L5" i="13"/>
  <c r="J5" i="13"/>
  <c r="I5" i="13"/>
  <c r="H5" i="13"/>
  <c r="G5" i="13"/>
  <c r="F5" i="13"/>
  <c r="B5" i="13"/>
  <c r="A5" i="13"/>
  <c r="Q4" i="13"/>
  <c r="P4" i="13"/>
  <c r="O4" i="13"/>
  <c r="N4" i="13"/>
  <c r="M4" i="13"/>
  <c r="L4" i="13"/>
  <c r="K4" i="13"/>
  <c r="J4" i="13"/>
  <c r="I4" i="13"/>
  <c r="H4" i="13"/>
  <c r="G4" i="13"/>
  <c r="F4" i="13"/>
  <c r="B4" i="13"/>
  <c r="A4" i="13"/>
  <c r="Q3" i="13"/>
  <c r="P3" i="13"/>
  <c r="O3" i="13"/>
  <c r="N3" i="13"/>
  <c r="D39" i="13" s="1"/>
  <c r="M3" i="13"/>
  <c r="L3" i="13"/>
  <c r="K3" i="13"/>
  <c r="J3" i="13"/>
  <c r="I3" i="13"/>
  <c r="H3" i="13"/>
  <c r="G3" i="13"/>
  <c r="F3" i="13"/>
  <c r="D33" i="13" s="1"/>
  <c r="B3" i="13"/>
  <c r="A3" i="13"/>
  <c r="Q21" i="12"/>
  <c r="P21" i="12"/>
  <c r="O21" i="12"/>
  <c r="N21" i="12"/>
  <c r="M21" i="12"/>
  <c r="L21" i="12"/>
  <c r="J21" i="12"/>
  <c r="I21" i="12"/>
  <c r="H21" i="12"/>
  <c r="G21" i="12"/>
  <c r="F21" i="12"/>
  <c r="B21" i="12"/>
  <c r="A21" i="12"/>
  <c r="Q20" i="12"/>
  <c r="P20" i="12"/>
  <c r="O20" i="12"/>
  <c r="N20" i="12"/>
  <c r="M20" i="12"/>
  <c r="L20" i="12"/>
  <c r="J20" i="12"/>
  <c r="I20" i="12"/>
  <c r="H20" i="12"/>
  <c r="G20" i="12"/>
  <c r="F20" i="12"/>
  <c r="B20" i="12"/>
  <c r="A20" i="12"/>
  <c r="Q19" i="12"/>
  <c r="P19" i="12"/>
  <c r="O19" i="12"/>
  <c r="N19" i="12"/>
  <c r="M19" i="12"/>
  <c r="L19" i="12"/>
  <c r="J19" i="12"/>
  <c r="I19" i="12"/>
  <c r="H19" i="12"/>
  <c r="G19" i="12"/>
  <c r="F19" i="12"/>
  <c r="B19" i="12"/>
  <c r="A19" i="12"/>
  <c r="Q18" i="12"/>
  <c r="P18" i="12"/>
  <c r="O18" i="12"/>
  <c r="N18" i="12"/>
  <c r="M18" i="12"/>
  <c r="L18" i="12"/>
  <c r="J18" i="12"/>
  <c r="I18" i="12"/>
  <c r="H18" i="12"/>
  <c r="G18" i="12"/>
  <c r="F18" i="12"/>
  <c r="B18" i="12"/>
  <c r="A18" i="12"/>
  <c r="Q17" i="12"/>
  <c r="P17" i="12"/>
  <c r="O17" i="12"/>
  <c r="N17" i="12"/>
  <c r="M17" i="12"/>
  <c r="L17" i="12"/>
  <c r="J17" i="12"/>
  <c r="I17" i="12"/>
  <c r="H17" i="12"/>
  <c r="G17" i="12"/>
  <c r="F17" i="12"/>
  <c r="B17" i="12"/>
  <c r="A17" i="12"/>
  <c r="Q16" i="12"/>
  <c r="P16" i="12"/>
  <c r="O16" i="12"/>
  <c r="N16" i="12"/>
  <c r="M16" i="12"/>
  <c r="L16" i="12"/>
  <c r="J16" i="12"/>
  <c r="I16" i="12"/>
  <c r="H16" i="12"/>
  <c r="G16" i="12"/>
  <c r="F16" i="12"/>
  <c r="B16" i="12"/>
  <c r="A16" i="12"/>
  <c r="Q15" i="12"/>
  <c r="P15" i="12"/>
  <c r="O15" i="12"/>
  <c r="N15" i="12"/>
  <c r="M15" i="12"/>
  <c r="L15" i="12"/>
  <c r="J15" i="12"/>
  <c r="I15" i="12"/>
  <c r="H15" i="12"/>
  <c r="G15" i="12"/>
  <c r="F15" i="12"/>
  <c r="B15" i="12"/>
  <c r="A15" i="12"/>
  <c r="Q14" i="12"/>
  <c r="P14" i="12"/>
  <c r="O14" i="12"/>
  <c r="N14" i="12"/>
  <c r="M14" i="12"/>
  <c r="L14" i="12"/>
  <c r="J14" i="12"/>
  <c r="I14" i="12"/>
  <c r="H14" i="12"/>
  <c r="G14" i="12"/>
  <c r="F14" i="12"/>
  <c r="B14" i="12"/>
  <c r="A14" i="12"/>
  <c r="Q13" i="12"/>
  <c r="P13" i="12"/>
  <c r="O13" i="12"/>
  <c r="N13" i="12"/>
  <c r="M13" i="12"/>
  <c r="L13" i="12"/>
  <c r="J13" i="12"/>
  <c r="I13" i="12"/>
  <c r="H13" i="12"/>
  <c r="G13" i="12"/>
  <c r="F13" i="12"/>
  <c r="B13" i="12"/>
  <c r="A13" i="12"/>
  <c r="Q12" i="12"/>
  <c r="P12" i="12"/>
  <c r="O12" i="12"/>
  <c r="N12" i="12"/>
  <c r="M12" i="12"/>
  <c r="L12" i="12"/>
  <c r="J12" i="12"/>
  <c r="I12" i="12"/>
  <c r="H12" i="12"/>
  <c r="G12" i="12"/>
  <c r="F12" i="12"/>
  <c r="B12" i="12"/>
  <c r="A12" i="12"/>
  <c r="Q11" i="12"/>
  <c r="P11" i="12"/>
  <c r="O11" i="12"/>
  <c r="N11" i="12"/>
  <c r="M11" i="12"/>
  <c r="L11" i="12"/>
  <c r="J11" i="12"/>
  <c r="I11" i="12"/>
  <c r="H11" i="12"/>
  <c r="G11" i="12"/>
  <c r="F11" i="12"/>
  <c r="B11" i="12"/>
  <c r="A11" i="12"/>
  <c r="Q10" i="12"/>
  <c r="P10" i="12"/>
  <c r="O10" i="12"/>
  <c r="N10" i="12"/>
  <c r="M10" i="12"/>
  <c r="L10" i="12"/>
  <c r="J10" i="12"/>
  <c r="I10" i="12"/>
  <c r="H10" i="12"/>
  <c r="G10" i="12"/>
  <c r="F10" i="12"/>
  <c r="B10" i="12"/>
  <c r="A10" i="12"/>
  <c r="Q9" i="12"/>
  <c r="P9" i="12"/>
  <c r="O9" i="12"/>
  <c r="N9" i="12"/>
  <c r="M9" i="12"/>
  <c r="L9" i="12"/>
  <c r="J9" i="12"/>
  <c r="I9" i="12"/>
  <c r="H9" i="12"/>
  <c r="G9" i="12"/>
  <c r="F9" i="12"/>
  <c r="B9" i="12"/>
  <c r="A9" i="12"/>
  <c r="Q8" i="12"/>
  <c r="P8" i="12"/>
  <c r="O8" i="12"/>
  <c r="N8" i="12"/>
  <c r="M8" i="12"/>
  <c r="L8" i="12"/>
  <c r="J8" i="12"/>
  <c r="I8" i="12"/>
  <c r="H8" i="12"/>
  <c r="G8" i="12"/>
  <c r="F8" i="12"/>
  <c r="B8" i="12"/>
  <c r="A8" i="12"/>
  <c r="Q7" i="12"/>
  <c r="P7" i="12"/>
  <c r="O7" i="12"/>
  <c r="N7" i="12"/>
  <c r="M7" i="12"/>
  <c r="L7" i="12"/>
  <c r="J7" i="12"/>
  <c r="I7" i="12"/>
  <c r="H7" i="12"/>
  <c r="G7" i="12"/>
  <c r="F7" i="12"/>
  <c r="B7" i="12"/>
  <c r="A7" i="12"/>
  <c r="Q6" i="12"/>
  <c r="P6" i="12"/>
  <c r="O6" i="12"/>
  <c r="N6" i="12"/>
  <c r="M6" i="12"/>
  <c r="L6" i="12"/>
  <c r="J6" i="12"/>
  <c r="I6" i="12"/>
  <c r="H6" i="12"/>
  <c r="G6" i="12"/>
  <c r="F6" i="12"/>
  <c r="B6" i="12"/>
  <c r="A6" i="12"/>
  <c r="Q5" i="12"/>
  <c r="P5" i="12"/>
  <c r="O5" i="12"/>
  <c r="N5" i="12"/>
  <c r="M5" i="12"/>
  <c r="L5" i="12"/>
  <c r="J5" i="12"/>
  <c r="I5" i="12"/>
  <c r="H5" i="12"/>
  <c r="G5" i="12"/>
  <c r="F5" i="12"/>
  <c r="B5" i="12"/>
  <c r="A5" i="12"/>
  <c r="Q4" i="12"/>
  <c r="P4" i="12"/>
  <c r="O4" i="12"/>
  <c r="N4" i="12"/>
  <c r="M4" i="12"/>
  <c r="L4" i="12"/>
  <c r="K4" i="12"/>
  <c r="J4" i="12"/>
  <c r="I4" i="12"/>
  <c r="H4" i="12"/>
  <c r="G4" i="12"/>
  <c r="F4" i="12"/>
  <c r="B4" i="12"/>
  <c r="A4" i="12"/>
  <c r="Q3" i="12"/>
  <c r="P3" i="12"/>
  <c r="O3" i="12"/>
  <c r="N3" i="12"/>
  <c r="M3" i="12"/>
  <c r="L3" i="12"/>
  <c r="K3" i="12"/>
  <c r="J3" i="12"/>
  <c r="I3" i="12"/>
  <c r="H3" i="12"/>
  <c r="G3" i="12"/>
  <c r="F3" i="12"/>
  <c r="B3" i="12"/>
  <c r="A3" i="12"/>
  <c r="Q21" i="11"/>
  <c r="P21" i="11"/>
  <c r="O21" i="11"/>
  <c r="N21" i="11"/>
  <c r="M21" i="11"/>
  <c r="L21" i="11"/>
  <c r="J21" i="11"/>
  <c r="I21" i="11"/>
  <c r="H21" i="11"/>
  <c r="G21" i="11"/>
  <c r="F21" i="11"/>
  <c r="B21" i="11"/>
  <c r="A21" i="11"/>
  <c r="Q20" i="11"/>
  <c r="P20" i="11"/>
  <c r="O20" i="11"/>
  <c r="N20" i="11"/>
  <c r="M20" i="11"/>
  <c r="L20" i="11"/>
  <c r="J20" i="11"/>
  <c r="I20" i="11"/>
  <c r="H20" i="11"/>
  <c r="G20" i="11"/>
  <c r="F20" i="11"/>
  <c r="B20" i="11"/>
  <c r="A20" i="11"/>
  <c r="Q19" i="11"/>
  <c r="P19" i="11"/>
  <c r="O19" i="11"/>
  <c r="N19" i="11"/>
  <c r="M19" i="11"/>
  <c r="L19" i="11"/>
  <c r="J19" i="11"/>
  <c r="I19" i="11"/>
  <c r="H19" i="11"/>
  <c r="G19" i="11"/>
  <c r="F19" i="11"/>
  <c r="B19" i="11"/>
  <c r="A19" i="11"/>
  <c r="Q18" i="11"/>
  <c r="P18" i="11"/>
  <c r="O18" i="11"/>
  <c r="N18" i="11"/>
  <c r="M18" i="11"/>
  <c r="L18" i="11"/>
  <c r="J18" i="11"/>
  <c r="I18" i="11"/>
  <c r="H18" i="11"/>
  <c r="G18" i="11"/>
  <c r="F18" i="11"/>
  <c r="B18" i="11"/>
  <c r="A18" i="11"/>
  <c r="Q17" i="11"/>
  <c r="P17" i="11"/>
  <c r="O17" i="11"/>
  <c r="N17" i="11"/>
  <c r="M17" i="11"/>
  <c r="L17" i="11"/>
  <c r="J17" i="11"/>
  <c r="I17" i="11"/>
  <c r="H17" i="11"/>
  <c r="G17" i="11"/>
  <c r="F17" i="11"/>
  <c r="B17" i="11"/>
  <c r="A17" i="11"/>
  <c r="Q16" i="11"/>
  <c r="P16" i="11"/>
  <c r="O16" i="11"/>
  <c r="N16" i="11"/>
  <c r="M16" i="11"/>
  <c r="L16" i="11"/>
  <c r="J16" i="11"/>
  <c r="I16" i="11"/>
  <c r="H16" i="11"/>
  <c r="G16" i="11"/>
  <c r="F16" i="11"/>
  <c r="B16" i="11"/>
  <c r="A16" i="11"/>
  <c r="Q15" i="11"/>
  <c r="P15" i="11"/>
  <c r="O15" i="11"/>
  <c r="N15" i="11"/>
  <c r="M15" i="11"/>
  <c r="L15" i="11"/>
  <c r="J15" i="11"/>
  <c r="I15" i="11"/>
  <c r="H15" i="11"/>
  <c r="G15" i="11"/>
  <c r="F15" i="11"/>
  <c r="B15" i="11"/>
  <c r="A15" i="11"/>
  <c r="Q14" i="11"/>
  <c r="P14" i="11"/>
  <c r="O14" i="11"/>
  <c r="N14" i="11"/>
  <c r="M14" i="11"/>
  <c r="L14" i="11"/>
  <c r="J14" i="11"/>
  <c r="I14" i="11"/>
  <c r="H14" i="11"/>
  <c r="G14" i="11"/>
  <c r="F14" i="11"/>
  <c r="B14" i="11"/>
  <c r="A14" i="11"/>
  <c r="Q13" i="11"/>
  <c r="P13" i="11"/>
  <c r="O13" i="11"/>
  <c r="N13" i="11"/>
  <c r="M13" i="11"/>
  <c r="L13" i="11"/>
  <c r="J13" i="11"/>
  <c r="I13" i="11"/>
  <c r="H13" i="11"/>
  <c r="G13" i="11"/>
  <c r="F13" i="11"/>
  <c r="B13" i="11"/>
  <c r="A13" i="11"/>
  <c r="Q12" i="11"/>
  <c r="P12" i="11"/>
  <c r="O12" i="11"/>
  <c r="N12" i="11"/>
  <c r="M12" i="11"/>
  <c r="L12" i="11"/>
  <c r="J12" i="11"/>
  <c r="I12" i="11"/>
  <c r="H12" i="11"/>
  <c r="G12" i="11"/>
  <c r="F12" i="11"/>
  <c r="B12" i="11"/>
  <c r="A12" i="11"/>
  <c r="Q11" i="11"/>
  <c r="P11" i="11"/>
  <c r="O11" i="11"/>
  <c r="N11" i="11"/>
  <c r="M11" i="11"/>
  <c r="L11" i="11"/>
  <c r="J11" i="11"/>
  <c r="I11" i="11"/>
  <c r="H11" i="11"/>
  <c r="G11" i="11"/>
  <c r="F11" i="11"/>
  <c r="B11" i="11"/>
  <c r="A11" i="11"/>
  <c r="Q10" i="11"/>
  <c r="P10" i="11"/>
  <c r="O10" i="11"/>
  <c r="N10" i="11"/>
  <c r="M10" i="11"/>
  <c r="L10" i="11"/>
  <c r="J10" i="11"/>
  <c r="I10" i="11"/>
  <c r="H10" i="11"/>
  <c r="G10" i="11"/>
  <c r="F10" i="11"/>
  <c r="B10" i="11"/>
  <c r="A10" i="11"/>
  <c r="Q9" i="11"/>
  <c r="P9" i="11"/>
  <c r="O9" i="11"/>
  <c r="N9" i="11"/>
  <c r="M9" i="11"/>
  <c r="L9" i="11"/>
  <c r="J9" i="11"/>
  <c r="I9" i="11"/>
  <c r="H9" i="11"/>
  <c r="G9" i="11"/>
  <c r="F9" i="11"/>
  <c r="B9" i="11"/>
  <c r="A9" i="11"/>
  <c r="Q8" i="11"/>
  <c r="P8" i="11"/>
  <c r="O8" i="11"/>
  <c r="N8" i="11"/>
  <c r="M8" i="11"/>
  <c r="L8" i="11"/>
  <c r="J8" i="11"/>
  <c r="I8" i="11"/>
  <c r="H8" i="11"/>
  <c r="G8" i="11"/>
  <c r="F8" i="11"/>
  <c r="B8" i="11"/>
  <c r="A8" i="11"/>
  <c r="Q7" i="11"/>
  <c r="P7" i="11"/>
  <c r="O7" i="11"/>
  <c r="N7" i="11"/>
  <c r="M7" i="11"/>
  <c r="L7" i="11"/>
  <c r="J7" i="11"/>
  <c r="I7" i="11"/>
  <c r="H7" i="11"/>
  <c r="G7" i="11"/>
  <c r="F7" i="11"/>
  <c r="B7" i="11"/>
  <c r="A7" i="11"/>
  <c r="Q6" i="11"/>
  <c r="P6" i="11"/>
  <c r="O6" i="11"/>
  <c r="N6" i="11"/>
  <c r="M6" i="11"/>
  <c r="L6" i="11"/>
  <c r="J6" i="11"/>
  <c r="I6" i="11"/>
  <c r="H6" i="11"/>
  <c r="G6" i="11"/>
  <c r="F6" i="11"/>
  <c r="B6" i="11"/>
  <c r="A6" i="11"/>
  <c r="Q5" i="11"/>
  <c r="P5" i="11"/>
  <c r="O5" i="11"/>
  <c r="N5" i="11"/>
  <c r="M5" i="11"/>
  <c r="L5" i="11"/>
  <c r="J5" i="11"/>
  <c r="I5" i="11"/>
  <c r="H5" i="11"/>
  <c r="G5" i="11"/>
  <c r="F5" i="11"/>
  <c r="B5" i="11"/>
  <c r="A5" i="11"/>
  <c r="Q4" i="11"/>
  <c r="P4" i="11"/>
  <c r="O4" i="11"/>
  <c r="N4" i="11"/>
  <c r="M4" i="11"/>
  <c r="L4" i="11"/>
  <c r="K4" i="11"/>
  <c r="J4" i="11"/>
  <c r="I4" i="11"/>
  <c r="H4" i="11"/>
  <c r="G4" i="11"/>
  <c r="F4" i="11"/>
  <c r="B4" i="11"/>
  <c r="A4" i="11"/>
  <c r="Q3" i="11"/>
  <c r="P3" i="11"/>
  <c r="O3" i="11"/>
  <c r="N3" i="11"/>
  <c r="M3" i="11"/>
  <c r="L3" i="11"/>
  <c r="K3" i="11"/>
  <c r="J3" i="11"/>
  <c r="I3" i="11"/>
  <c r="H3" i="11"/>
  <c r="G3" i="11"/>
  <c r="F3" i="11"/>
  <c r="B3" i="11"/>
  <c r="A3" i="11"/>
  <c r="Q21" i="10"/>
  <c r="P21" i="10"/>
  <c r="O21" i="10"/>
  <c r="N21" i="10"/>
  <c r="M21" i="10"/>
  <c r="L21" i="10"/>
  <c r="J21" i="10"/>
  <c r="I21" i="10"/>
  <c r="H21" i="10"/>
  <c r="G21" i="10"/>
  <c r="F21" i="10"/>
  <c r="B21" i="10"/>
  <c r="A21" i="10"/>
  <c r="Q20" i="10"/>
  <c r="P20" i="10"/>
  <c r="O20" i="10"/>
  <c r="N20" i="10"/>
  <c r="M20" i="10"/>
  <c r="L20" i="10"/>
  <c r="J20" i="10"/>
  <c r="I20" i="10"/>
  <c r="H20" i="10"/>
  <c r="G20" i="10"/>
  <c r="F20" i="10"/>
  <c r="B20" i="10"/>
  <c r="A20" i="10"/>
  <c r="Q19" i="10"/>
  <c r="P19" i="10"/>
  <c r="O19" i="10"/>
  <c r="N19" i="10"/>
  <c r="M19" i="10"/>
  <c r="L19" i="10"/>
  <c r="J19" i="10"/>
  <c r="I19" i="10"/>
  <c r="H19" i="10"/>
  <c r="G19" i="10"/>
  <c r="F19" i="10"/>
  <c r="B19" i="10"/>
  <c r="A19" i="10"/>
  <c r="Q18" i="10"/>
  <c r="P18" i="10"/>
  <c r="O18" i="10"/>
  <c r="N18" i="10"/>
  <c r="M18" i="10"/>
  <c r="L18" i="10"/>
  <c r="J18" i="10"/>
  <c r="I18" i="10"/>
  <c r="H18" i="10"/>
  <c r="G18" i="10"/>
  <c r="F18" i="10"/>
  <c r="B18" i="10"/>
  <c r="A18" i="10"/>
  <c r="Q17" i="10"/>
  <c r="P17" i="10"/>
  <c r="O17" i="10"/>
  <c r="N17" i="10"/>
  <c r="M17" i="10"/>
  <c r="L17" i="10"/>
  <c r="J17" i="10"/>
  <c r="I17" i="10"/>
  <c r="H17" i="10"/>
  <c r="G17" i="10"/>
  <c r="F17" i="10"/>
  <c r="B17" i="10"/>
  <c r="A17" i="10"/>
  <c r="Q16" i="10"/>
  <c r="P16" i="10"/>
  <c r="O16" i="10"/>
  <c r="N16" i="10"/>
  <c r="M16" i="10"/>
  <c r="L16" i="10"/>
  <c r="J16" i="10"/>
  <c r="I16" i="10"/>
  <c r="H16" i="10"/>
  <c r="G16" i="10"/>
  <c r="F16" i="10"/>
  <c r="B16" i="10"/>
  <c r="A16" i="10"/>
  <c r="Q15" i="10"/>
  <c r="P15" i="10"/>
  <c r="O15" i="10"/>
  <c r="N15" i="10"/>
  <c r="M15" i="10"/>
  <c r="L15" i="10"/>
  <c r="J15" i="10"/>
  <c r="I15" i="10"/>
  <c r="H15" i="10"/>
  <c r="G15" i="10"/>
  <c r="F15" i="10"/>
  <c r="B15" i="10"/>
  <c r="A15" i="10"/>
  <c r="Q14" i="10"/>
  <c r="P14" i="10"/>
  <c r="O14" i="10"/>
  <c r="N14" i="10"/>
  <c r="M14" i="10"/>
  <c r="L14" i="10"/>
  <c r="J14" i="10"/>
  <c r="I14" i="10"/>
  <c r="H14" i="10"/>
  <c r="G14" i="10"/>
  <c r="F14" i="10"/>
  <c r="B14" i="10"/>
  <c r="A14" i="10"/>
  <c r="Q13" i="10"/>
  <c r="P13" i="10"/>
  <c r="O13" i="10"/>
  <c r="N13" i="10"/>
  <c r="M13" i="10"/>
  <c r="L13" i="10"/>
  <c r="J13" i="10"/>
  <c r="I13" i="10"/>
  <c r="H13" i="10"/>
  <c r="G13" i="10"/>
  <c r="F13" i="10"/>
  <c r="B13" i="10"/>
  <c r="A13" i="10"/>
  <c r="Q12" i="10"/>
  <c r="P12" i="10"/>
  <c r="O12" i="10"/>
  <c r="N12" i="10"/>
  <c r="M12" i="10"/>
  <c r="L12" i="10"/>
  <c r="J12" i="10"/>
  <c r="I12" i="10"/>
  <c r="H12" i="10"/>
  <c r="G12" i="10"/>
  <c r="F12" i="10"/>
  <c r="B12" i="10"/>
  <c r="A12" i="10"/>
  <c r="Q11" i="10"/>
  <c r="P11" i="10"/>
  <c r="O11" i="10"/>
  <c r="N11" i="10"/>
  <c r="M11" i="10"/>
  <c r="L11" i="10"/>
  <c r="J11" i="10"/>
  <c r="I11" i="10"/>
  <c r="H11" i="10"/>
  <c r="G11" i="10"/>
  <c r="F11" i="10"/>
  <c r="B11" i="10"/>
  <c r="A11" i="10"/>
  <c r="Q10" i="10"/>
  <c r="P10" i="10"/>
  <c r="O10" i="10"/>
  <c r="N10" i="10"/>
  <c r="M10" i="10"/>
  <c r="L10" i="10"/>
  <c r="J10" i="10"/>
  <c r="I10" i="10"/>
  <c r="H10" i="10"/>
  <c r="G10" i="10"/>
  <c r="F10" i="10"/>
  <c r="B10" i="10"/>
  <c r="A10" i="10"/>
  <c r="Q9" i="10"/>
  <c r="P9" i="10"/>
  <c r="O9" i="10"/>
  <c r="N9" i="10"/>
  <c r="M9" i="10"/>
  <c r="L9" i="10"/>
  <c r="J9" i="10"/>
  <c r="I9" i="10"/>
  <c r="H9" i="10"/>
  <c r="G9" i="10"/>
  <c r="F9" i="10"/>
  <c r="B9" i="10"/>
  <c r="A9" i="10"/>
  <c r="Q8" i="10"/>
  <c r="P8" i="10"/>
  <c r="O8" i="10"/>
  <c r="N8" i="10"/>
  <c r="M8" i="10"/>
  <c r="L8" i="10"/>
  <c r="J8" i="10"/>
  <c r="I8" i="10"/>
  <c r="H8" i="10"/>
  <c r="G8" i="10"/>
  <c r="F8" i="10"/>
  <c r="B8" i="10"/>
  <c r="A8" i="10"/>
  <c r="Q7" i="10"/>
  <c r="P7" i="10"/>
  <c r="O7" i="10"/>
  <c r="N7" i="10"/>
  <c r="M7" i="10"/>
  <c r="L7" i="10"/>
  <c r="J7" i="10"/>
  <c r="I7" i="10"/>
  <c r="H7" i="10"/>
  <c r="G7" i="10"/>
  <c r="F7" i="10"/>
  <c r="B7" i="10"/>
  <c r="A7" i="10"/>
  <c r="Q6" i="10"/>
  <c r="P6" i="10"/>
  <c r="O6" i="10"/>
  <c r="N6" i="10"/>
  <c r="M6" i="10"/>
  <c r="L6" i="10"/>
  <c r="J6" i="10"/>
  <c r="I6" i="10"/>
  <c r="H6" i="10"/>
  <c r="G6" i="10"/>
  <c r="F6" i="10"/>
  <c r="B6" i="10"/>
  <c r="A6" i="10"/>
  <c r="Q5" i="10"/>
  <c r="P5" i="10"/>
  <c r="O5" i="10"/>
  <c r="N5" i="10"/>
  <c r="M5" i="10"/>
  <c r="L5" i="10"/>
  <c r="J5" i="10"/>
  <c r="I5" i="10"/>
  <c r="H5" i="10"/>
  <c r="G5" i="10"/>
  <c r="F5" i="10"/>
  <c r="B5" i="10"/>
  <c r="A5" i="10"/>
  <c r="Q4" i="10"/>
  <c r="P4" i="10"/>
  <c r="O4" i="10"/>
  <c r="N4" i="10"/>
  <c r="M4" i="10"/>
  <c r="L4" i="10"/>
  <c r="K4" i="10"/>
  <c r="J4" i="10"/>
  <c r="I4" i="10"/>
  <c r="H4" i="10"/>
  <c r="G4" i="10"/>
  <c r="F4" i="10"/>
  <c r="B4" i="10"/>
  <c r="A4" i="10"/>
  <c r="Q3" i="10"/>
  <c r="P3" i="10"/>
  <c r="O3" i="10"/>
  <c r="N3" i="10"/>
  <c r="M3" i="10"/>
  <c r="L3" i="10"/>
  <c r="K3" i="10"/>
  <c r="J3" i="10"/>
  <c r="I3" i="10"/>
  <c r="H3" i="10"/>
  <c r="G3" i="10"/>
  <c r="F3" i="10"/>
  <c r="B3" i="10"/>
  <c r="A3" i="10"/>
  <c r="Q21" i="9"/>
  <c r="P21" i="9"/>
  <c r="O21" i="9"/>
  <c r="N21" i="9"/>
  <c r="M21" i="9"/>
  <c r="L21" i="9"/>
  <c r="J21" i="9"/>
  <c r="I21" i="9"/>
  <c r="H21" i="9"/>
  <c r="G21" i="9"/>
  <c r="F21" i="9"/>
  <c r="B21" i="9"/>
  <c r="A21" i="9"/>
  <c r="Q20" i="9"/>
  <c r="P20" i="9"/>
  <c r="O20" i="9"/>
  <c r="N20" i="9"/>
  <c r="M20" i="9"/>
  <c r="L20" i="9"/>
  <c r="J20" i="9"/>
  <c r="I20" i="9"/>
  <c r="H20" i="9"/>
  <c r="G20" i="9"/>
  <c r="F20" i="9"/>
  <c r="B20" i="9"/>
  <c r="A20" i="9"/>
  <c r="Q19" i="9"/>
  <c r="P19" i="9"/>
  <c r="O19" i="9"/>
  <c r="N19" i="9"/>
  <c r="M19" i="9"/>
  <c r="L19" i="9"/>
  <c r="J19" i="9"/>
  <c r="I19" i="9"/>
  <c r="H19" i="9"/>
  <c r="G19" i="9"/>
  <c r="F19" i="9"/>
  <c r="B19" i="9"/>
  <c r="A19" i="9"/>
  <c r="Q18" i="9"/>
  <c r="P18" i="9"/>
  <c r="O18" i="9"/>
  <c r="N18" i="9"/>
  <c r="M18" i="9"/>
  <c r="L18" i="9"/>
  <c r="J18" i="9"/>
  <c r="I18" i="9"/>
  <c r="H18" i="9"/>
  <c r="G18" i="9"/>
  <c r="F18" i="9"/>
  <c r="B18" i="9"/>
  <c r="A18" i="9"/>
  <c r="Q17" i="9"/>
  <c r="P17" i="9"/>
  <c r="O17" i="9"/>
  <c r="N17" i="9"/>
  <c r="M17" i="9"/>
  <c r="L17" i="9"/>
  <c r="J17" i="9"/>
  <c r="I17" i="9"/>
  <c r="H17" i="9"/>
  <c r="G17" i="9"/>
  <c r="F17" i="9"/>
  <c r="B17" i="9"/>
  <c r="A17" i="9"/>
  <c r="Q16" i="9"/>
  <c r="P16" i="9"/>
  <c r="O16" i="9"/>
  <c r="N16" i="9"/>
  <c r="M16" i="9"/>
  <c r="L16" i="9"/>
  <c r="J16" i="9"/>
  <c r="I16" i="9"/>
  <c r="H16" i="9"/>
  <c r="G16" i="9"/>
  <c r="F16" i="9"/>
  <c r="B16" i="9"/>
  <c r="A16" i="9"/>
  <c r="Q15" i="9"/>
  <c r="P15" i="9"/>
  <c r="O15" i="9"/>
  <c r="N15" i="9"/>
  <c r="M15" i="9"/>
  <c r="L15" i="9"/>
  <c r="J15" i="9"/>
  <c r="I15" i="9"/>
  <c r="H15" i="9"/>
  <c r="G15" i="9"/>
  <c r="F15" i="9"/>
  <c r="B15" i="9"/>
  <c r="A15" i="9"/>
  <c r="Q14" i="9"/>
  <c r="P14" i="9"/>
  <c r="O14" i="9"/>
  <c r="N14" i="9"/>
  <c r="M14" i="9"/>
  <c r="L14" i="9"/>
  <c r="J14" i="9"/>
  <c r="I14" i="9"/>
  <c r="H14" i="9"/>
  <c r="G14" i="9"/>
  <c r="F14" i="9"/>
  <c r="B14" i="9"/>
  <c r="A14" i="9"/>
  <c r="Q13" i="9"/>
  <c r="P13" i="9"/>
  <c r="O13" i="9"/>
  <c r="N13" i="9"/>
  <c r="M13" i="9"/>
  <c r="L13" i="9"/>
  <c r="J13" i="9"/>
  <c r="I13" i="9"/>
  <c r="H13" i="9"/>
  <c r="G13" i="9"/>
  <c r="F13" i="9"/>
  <c r="B13" i="9"/>
  <c r="A13" i="9"/>
  <c r="Q12" i="9"/>
  <c r="P12" i="9"/>
  <c r="O12" i="9"/>
  <c r="N12" i="9"/>
  <c r="M12" i="9"/>
  <c r="L12" i="9"/>
  <c r="J12" i="9"/>
  <c r="I12" i="9"/>
  <c r="H12" i="9"/>
  <c r="G12" i="9"/>
  <c r="F12" i="9"/>
  <c r="B12" i="9"/>
  <c r="A12" i="9"/>
  <c r="Q11" i="9"/>
  <c r="P11" i="9"/>
  <c r="O11" i="9"/>
  <c r="N11" i="9"/>
  <c r="M11" i="9"/>
  <c r="L11" i="9"/>
  <c r="J11" i="9"/>
  <c r="I11" i="9"/>
  <c r="H11" i="9"/>
  <c r="G11" i="9"/>
  <c r="F11" i="9"/>
  <c r="B11" i="9"/>
  <c r="A11" i="9"/>
  <c r="Q10" i="9"/>
  <c r="P10" i="9"/>
  <c r="O10" i="9"/>
  <c r="N10" i="9"/>
  <c r="M10" i="9"/>
  <c r="L10" i="9"/>
  <c r="J10" i="9"/>
  <c r="I10" i="9"/>
  <c r="H10" i="9"/>
  <c r="G10" i="9"/>
  <c r="F10" i="9"/>
  <c r="B10" i="9"/>
  <c r="A10" i="9"/>
  <c r="Q9" i="9"/>
  <c r="P9" i="9"/>
  <c r="O9" i="9"/>
  <c r="N9" i="9"/>
  <c r="M9" i="9"/>
  <c r="L9" i="9"/>
  <c r="J9" i="9"/>
  <c r="I9" i="9"/>
  <c r="H9" i="9"/>
  <c r="G9" i="9"/>
  <c r="F9" i="9"/>
  <c r="B9" i="9"/>
  <c r="A9" i="9"/>
  <c r="Q8" i="9"/>
  <c r="P8" i="9"/>
  <c r="O8" i="9"/>
  <c r="N8" i="9"/>
  <c r="M8" i="9"/>
  <c r="L8" i="9"/>
  <c r="J8" i="9"/>
  <c r="I8" i="9"/>
  <c r="H8" i="9"/>
  <c r="G8" i="9"/>
  <c r="F8" i="9"/>
  <c r="B8" i="9"/>
  <c r="A8" i="9"/>
  <c r="Q7" i="9"/>
  <c r="P7" i="9"/>
  <c r="O7" i="9"/>
  <c r="N7" i="9"/>
  <c r="M7" i="9"/>
  <c r="L7" i="9"/>
  <c r="J7" i="9"/>
  <c r="I7" i="9"/>
  <c r="H7" i="9"/>
  <c r="G7" i="9"/>
  <c r="F7" i="9"/>
  <c r="B7" i="9"/>
  <c r="A7" i="9"/>
  <c r="Q6" i="9"/>
  <c r="P6" i="9"/>
  <c r="O6" i="9"/>
  <c r="N6" i="9"/>
  <c r="M6" i="9"/>
  <c r="L6" i="9"/>
  <c r="J6" i="9"/>
  <c r="I6" i="9"/>
  <c r="H6" i="9"/>
  <c r="G6" i="9"/>
  <c r="F6" i="9"/>
  <c r="B6" i="9"/>
  <c r="A6" i="9"/>
  <c r="Q5" i="9"/>
  <c r="P5" i="9"/>
  <c r="O5" i="9"/>
  <c r="N5" i="9"/>
  <c r="M5" i="9"/>
  <c r="L5" i="9"/>
  <c r="J5" i="9"/>
  <c r="I5" i="9"/>
  <c r="H5" i="9"/>
  <c r="G5" i="9"/>
  <c r="F5" i="9"/>
  <c r="B5" i="9"/>
  <c r="A5" i="9"/>
  <c r="Q4" i="9"/>
  <c r="P4" i="9"/>
  <c r="O4" i="9"/>
  <c r="N4" i="9"/>
  <c r="M4" i="9"/>
  <c r="L4" i="9"/>
  <c r="K4" i="9"/>
  <c r="J4" i="9"/>
  <c r="I4" i="9"/>
  <c r="H4" i="9"/>
  <c r="G4" i="9"/>
  <c r="F4" i="9"/>
  <c r="B4" i="9"/>
  <c r="A4" i="9"/>
  <c r="Q3" i="9"/>
  <c r="P3" i="9"/>
  <c r="D40" i="9" s="1"/>
  <c r="O3" i="9"/>
  <c r="N3" i="9"/>
  <c r="M3" i="9"/>
  <c r="L3" i="9"/>
  <c r="K3" i="9"/>
  <c r="J3" i="9"/>
  <c r="I3" i="9"/>
  <c r="H3" i="9"/>
  <c r="G3" i="9"/>
  <c r="F3" i="9"/>
  <c r="B3" i="9"/>
  <c r="A3" i="9"/>
  <c r="Q21" i="8"/>
  <c r="P21" i="8"/>
  <c r="O21" i="8"/>
  <c r="N21" i="8"/>
  <c r="M21" i="8"/>
  <c r="L21" i="8"/>
  <c r="J21" i="8"/>
  <c r="I21" i="8"/>
  <c r="H21" i="8"/>
  <c r="G21" i="8"/>
  <c r="F21" i="8"/>
  <c r="B21" i="8"/>
  <c r="A21" i="8"/>
  <c r="Q20" i="8"/>
  <c r="P20" i="8"/>
  <c r="O20" i="8"/>
  <c r="N20" i="8"/>
  <c r="M20" i="8"/>
  <c r="L20" i="8"/>
  <c r="J20" i="8"/>
  <c r="I20" i="8"/>
  <c r="H20" i="8"/>
  <c r="G20" i="8"/>
  <c r="F20" i="8"/>
  <c r="B20" i="8"/>
  <c r="A20" i="8"/>
  <c r="Q19" i="8"/>
  <c r="P19" i="8"/>
  <c r="O19" i="8"/>
  <c r="N19" i="8"/>
  <c r="M19" i="8"/>
  <c r="L19" i="8"/>
  <c r="J19" i="8"/>
  <c r="I19" i="8"/>
  <c r="H19" i="8"/>
  <c r="G19" i="8"/>
  <c r="F19" i="8"/>
  <c r="B19" i="8"/>
  <c r="A19" i="8"/>
  <c r="Q18" i="8"/>
  <c r="P18" i="8"/>
  <c r="O18" i="8"/>
  <c r="N18" i="8"/>
  <c r="M18" i="8"/>
  <c r="L18" i="8"/>
  <c r="J18" i="8"/>
  <c r="I18" i="8"/>
  <c r="H18" i="8"/>
  <c r="G18" i="8"/>
  <c r="F18" i="8"/>
  <c r="B18" i="8"/>
  <c r="D31" i="8" s="1"/>
  <c r="A18" i="8"/>
  <c r="Q17" i="8"/>
  <c r="P17" i="8"/>
  <c r="O17" i="8"/>
  <c r="N17" i="8"/>
  <c r="M17" i="8"/>
  <c r="L17" i="8"/>
  <c r="J17" i="8"/>
  <c r="I17" i="8"/>
  <c r="H17" i="8"/>
  <c r="G17" i="8"/>
  <c r="F17" i="8"/>
  <c r="B17" i="8"/>
  <c r="A17" i="8"/>
  <c r="Q16" i="8"/>
  <c r="P16" i="8"/>
  <c r="O16" i="8"/>
  <c r="N16" i="8"/>
  <c r="M16" i="8"/>
  <c r="L16" i="8"/>
  <c r="J16" i="8"/>
  <c r="I16" i="8"/>
  <c r="H16" i="8"/>
  <c r="G16" i="8"/>
  <c r="F16" i="8"/>
  <c r="B16" i="8"/>
  <c r="A16" i="8"/>
  <c r="Q15" i="8"/>
  <c r="P15" i="8"/>
  <c r="O15" i="8"/>
  <c r="N15" i="8"/>
  <c r="M15" i="8"/>
  <c r="L15" i="8"/>
  <c r="J15" i="8"/>
  <c r="I15" i="8"/>
  <c r="H15" i="8"/>
  <c r="G15" i="8"/>
  <c r="F15" i="8"/>
  <c r="B15" i="8"/>
  <c r="A15" i="8"/>
  <c r="Q14" i="8"/>
  <c r="P14" i="8"/>
  <c r="O14" i="8"/>
  <c r="N14" i="8"/>
  <c r="M14" i="8"/>
  <c r="L14" i="8"/>
  <c r="J14" i="8"/>
  <c r="I14" i="8"/>
  <c r="H14" i="8"/>
  <c r="G14" i="8"/>
  <c r="F14" i="8"/>
  <c r="B14" i="8"/>
  <c r="A14" i="8"/>
  <c r="Q13" i="8"/>
  <c r="P13" i="8"/>
  <c r="O13" i="8"/>
  <c r="N13" i="8"/>
  <c r="M13" i="8"/>
  <c r="L13" i="8"/>
  <c r="J13" i="8"/>
  <c r="I13" i="8"/>
  <c r="H13" i="8"/>
  <c r="G13" i="8"/>
  <c r="F13" i="8"/>
  <c r="B13" i="8"/>
  <c r="A13" i="8"/>
  <c r="Q12" i="8"/>
  <c r="P12" i="8"/>
  <c r="O12" i="8"/>
  <c r="N12" i="8"/>
  <c r="M12" i="8"/>
  <c r="L12" i="8"/>
  <c r="J12" i="8"/>
  <c r="I12" i="8"/>
  <c r="H12" i="8"/>
  <c r="G12" i="8"/>
  <c r="F12" i="8"/>
  <c r="B12" i="8"/>
  <c r="A12" i="8"/>
  <c r="Q11" i="8"/>
  <c r="P11" i="8"/>
  <c r="O11" i="8"/>
  <c r="N11" i="8"/>
  <c r="M11" i="8"/>
  <c r="L11" i="8"/>
  <c r="J11" i="8"/>
  <c r="I11" i="8"/>
  <c r="H11" i="8"/>
  <c r="G11" i="8"/>
  <c r="F11" i="8"/>
  <c r="B11" i="8"/>
  <c r="A11" i="8"/>
  <c r="Q10" i="8"/>
  <c r="P10" i="8"/>
  <c r="O10" i="8"/>
  <c r="N10" i="8"/>
  <c r="M10" i="8"/>
  <c r="L10" i="8"/>
  <c r="J10" i="8"/>
  <c r="I10" i="8"/>
  <c r="H10" i="8"/>
  <c r="G10" i="8"/>
  <c r="F10" i="8"/>
  <c r="B10" i="8"/>
  <c r="A10" i="8"/>
  <c r="Q9" i="8"/>
  <c r="P9" i="8"/>
  <c r="O9" i="8"/>
  <c r="N9" i="8"/>
  <c r="M9" i="8"/>
  <c r="L9" i="8"/>
  <c r="J9" i="8"/>
  <c r="I9" i="8"/>
  <c r="H9" i="8"/>
  <c r="G9" i="8"/>
  <c r="F9" i="8"/>
  <c r="B9" i="8"/>
  <c r="A9" i="8"/>
  <c r="Q8" i="8"/>
  <c r="P8" i="8"/>
  <c r="O8" i="8"/>
  <c r="N8" i="8"/>
  <c r="M8" i="8"/>
  <c r="L8" i="8"/>
  <c r="J8" i="8"/>
  <c r="I8" i="8"/>
  <c r="H8" i="8"/>
  <c r="G8" i="8"/>
  <c r="F8" i="8"/>
  <c r="B8" i="8"/>
  <c r="A8" i="8"/>
  <c r="Q7" i="8"/>
  <c r="P7" i="8"/>
  <c r="O7" i="8"/>
  <c r="N7" i="8"/>
  <c r="M7" i="8"/>
  <c r="L7" i="8"/>
  <c r="J7" i="8"/>
  <c r="I7" i="8"/>
  <c r="H7" i="8"/>
  <c r="G7" i="8"/>
  <c r="F7" i="8"/>
  <c r="B7" i="8"/>
  <c r="A7" i="8"/>
  <c r="Q6" i="8"/>
  <c r="P6" i="8"/>
  <c r="O6" i="8"/>
  <c r="N6" i="8"/>
  <c r="M6" i="8"/>
  <c r="L6" i="8"/>
  <c r="J6" i="8"/>
  <c r="I6" i="8"/>
  <c r="H6" i="8"/>
  <c r="G6" i="8"/>
  <c r="F6" i="8"/>
  <c r="B6" i="8"/>
  <c r="A6" i="8"/>
  <c r="Q5" i="8"/>
  <c r="P5" i="8"/>
  <c r="O5" i="8"/>
  <c r="N5" i="8"/>
  <c r="M5" i="8"/>
  <c r="L5" i="8"/>
  <c r="J5" i="8"/>
  <c r="I5" i="8"/>
  <c r="H5" i="8"/>
  <c r="G5" i="8"/>
  <c r="F5" i="8"/>
  <c r="B5" i="8"/>
  <c r="A5" i="8"/>
  <c r="Q4" i="8"/>
  <c r="P4" i="8"/>
  <c r="O4" i="8"/>
  <c r="N4" i="8"/>
  <c r="M4" i="8"/>
  <c r="L4" i="8"/>
  <c r="K4" i="8"/>
  <c r="J4" i="8"/>
  <c r="I4" i="8"/>
  <c r="H4" i="8"/>
  <c r="G4" i="8"/>
  <c r="F4" i="8"/>
  <c r="B4" i="8"/>
  <c r="A4" i="8"/>
  <c r="Q3" i="8"/>
  <c r="P3" i="8"/>
  <c r="O3" i="8"/>
  <c r="N3" i="8"/>
  <c r="M3" i="8"/>
  <c r="L3" i="8"/>
  <c r="K3" i="8"/>
  <c r="J3" i="8"/>
  <c r="I3" i="8"/>
  <c r="H3" i="8"/>
  <c r="G3" i="8"/>
  <c r="F3" i="8"/>
  <c r="B3" i="8"/>
  <c r="A3" i="8"/>
  <c r="Q21" i="7"/>
  <c r="P21" i="7"/>
  <c r="O21" i="7"/>
  <c r="N21" i="7"/>
  <c r="M21" i="7"/>
  <c r="L21" i="7"/>
  <c r="J21" i="7"/>
  <c r="I21" i="7"/>
  <c r="H21" i="7"/>
  <c r="G21" i="7"/>
  <c r="F21" i="7"/>
  <c r="B21" i="7"/>
  <c r="A21" i="7"/>
  <c r="Q20" i="7"/>
  <c r="P20" i="7"/>
  <c r="O20" i="7"/>
  <c r="N20" i="7"/>
  <c r="M20" i="7"/>
  <c r="L20" i="7"/>
  <c r="J20" i="7"/>
  <c r="I20" i="7"/>
  <c r="H20" i="7"/>
  <c r="G20" i="7"/>
  <c r="F20" i="7"/>
  <c r="B20" i="7"/>
  <c r="A20" i="7"/>
  <c r="Q19" i="7"/>
  <c r="P19" i="7"/>
  <c r="O19" i="7"/>
  <c r="N19" i="7"/>
  <c r="M19" i="7"/>
  <c r="L19" i="7"/>
  <c r="J19" i="7"/>
  <c r="I19" i="7"/>
  <c r="H19" i="7"/>
  <c r="G19" i="7"/>
  <c r="F19" i="7"/>
  <c r="B19" i="7"/>
  <c r="A19" i="7"/>
  <c r="Q18" i="7"/>
  <c r="P18" i="7"/>
  <c r="O18" i="7"/>
  <c r="N18" i="7"/>
  <c r="M18" i="7"/>
  <c r="L18" i="7"/>
  <c r="J18" i="7"/>
  <c r="I18" i="7"/>
  <c r="H18" i="7"/>
  <c r="G18" i="7"/>
  <c r="F18" i="7"/>
  <c r="B18" i="7"/>
  <c r="A18" i="7"/>
  <c r="Q17" i="7"/>
  <c r="P17" i="7"/>
  <c r="O17" i="7"/>
  <c r="N17" i="7"/>
  <c r="M17" i="7"/>
  <c r="L17" i="7"/>
  <c r="J17" i="7"/>
  <c r="I17" i="7"/>
  <c r="H17" i="7"/>
  <c r="G17" i="7"/>
  <c r="F17" i="7"/>
  <c r="B17" i="7"/>
  <c r="A17" i="7"/>
  <c r="Q16" i="7"/>
  <c r="P16" i="7"/>
  <c r="O16" i="7"/>
  <c r="N16" i="7"/>
  <c r="M16" i="7"/>
  <c r="L16" i="7"/>
  <c r="J16" i="7"/>
  <c r="I16" i="7"/>
  <c r="H16" i="7"/>
  <c r="G16" i="7"/>
  <c r="F16" i="7"/>
  <c r="B16" i="7"/>
  <c r="A16" i="7"/>
  <c r="Q15" i="7"/>
  <c r="P15" i="7"/>
  <c r="O15" i="7"/>
  <c r="N15" i="7"/>
  <c r="M15" i="7"/>
  <c r="L15" i="7"/>
  <c r="J15" i="7"/>
  <c r="I15" i="7"/>
  <c r="H15" i="7"/>
  <c r="G15" i="7"/>
  <c r="F15" i="7"/>
  <c r="B15" i="7"/>
  <c r="A15" i="7"/>
  <c r="Q14" i="7"/>
  <c r="P14" i="7"/>
  <c r="O14" i="7"/>
  <c r="N14" i="7"/>
  <c r="M14" i="7"/>
  <c r="L14" i="7"/>
  <c r="J14" i="7"/>
  <c r="I14" i="7"/>
  <c r="H14" i="7"/>
  <c r="G14" i="7"/>
  <c r="F14" i="7"/>
  <c r="B14" i="7"/>
  <c r="A14" i="7"/>
  <c r="Q13" i="7"/>
  <c r="P13" i="7"/>
  <c r="O13" i="7"/>
  <c r="N13" i="7"/>
  <c r="M13" i="7"/>
  <c r="L13" i="7"/>
  <c r="J13" i="7"/>
  <c r="I13" i="7"/>
  <c r="H13" i="7"/>
  <c r="G13" i="7"/>
  <c r="F13" i="7"/>
  <c r="B13" i="7"/>
  <c r="A13" i="7"/>
  <c r="Q12" i="7"/>
  <c r="P12" i="7"/>
  <c r="O12" i="7"/>
  <c r="N12" i="7"/>
  <c r="M12" i="7"/>
  <c r="L12" i="7"/>
  <c r="J12" i="7"/>
  <c r="I12" i="7"/>
  <c r="H12" i="7"/>
  <c r="G12" i="7"/>
  <c r="F12" i="7"/>
  <c r="B12" i="7"/>
  <c r="A12" i="7"/>
  <c r="Q11" i="7"/>
  <c r="P11" i="7"/>
  <c r="O11" i="7"/>
  <c r="N11" i="7"/>
  <c r="M11" i="7"/>
  <c r="L11" i="7"/>
  <c r="J11" i="7"/>
  <c r="I11" i="7"/>
  <c r="H11" i="7"/>
  <c r="G11" i="7"/>
  <c r="F11" i="7"/>
  <c r="B11" i="7"/>
  <c r="A11" i="7"/>
  <c r="Q10" i="7"/>
  <c r="P10" i="7"/>
  <c r="O10" i="7"/>
  <c r="N10" i="7"/>
  <c r="M10" i="7"/>
  <c r="L10" i="7"/>
  <c r="J10" i="7"/>
  <c r="I10" i="7"/>
  <c r="H10" i="7"/>
  <c r="G10" i="7"/>
  <c r="F10" i="7"/>
  <c r="B10" i="7"/>
  <c r="A10" i="7"/>
  <c r="Q9" i="7"/>
  <c r="P9" i="7"/>
  <c r="O9" i="7"/>
  <c r="N9" i="7"/>
  <c r="M9" i="7"/>
  <c r="L9" i="7"/>
  <c r="J9" i="7"/>
  <c r="I9" i="7"/>
  <c r="H9" i="7"/>
  <c r="G9" i="7"/>
  <c r="F9" i="7"/>
  <c r="B9" i="7"/>
  <c r="A9" i="7"/>
  <c r="Q8" i="7"/>
  <c r="P8" i="7"/>
  <c r="O8" i="7"/>
  <c r="N8" i="7"/>
  <c r="M8" i="7"/>
  <c r="L8" i="7"/>
  <c r="J8" i="7"/>
  <c r="I8" i="7"/>
  <c r="H8" i="7"/>
  <c r="G8" i="7"/>
  <c r="F8" i="7"/>
  <c r="B8" i="7"/>
  <c r="A8" i="7"/>
  <c r="Q7" i="7"/>
  <c r="P7" i="7"/>
  <c r="O7" i="7"/>
  <c r="N7" i="7"/>
  <c r="M7" i="7"/>
  <c r="L7" i="7"/>
  <c r="J7" i="7"/>
  <c r="I7" i="7"/>
  <c r="H7" i="7"/>
  <c r="G7" i="7"/>
  <c r="F7" i="7"/>
  <c r="B7" i="7"/>
  <c r="A7" i="7"/>
  <c r="Q6" i="7"/>
  <c r="P6" i="7"/>
  <c r="O6" i="7"/>
  <c r="N6" i="7"/>
  <c r="M6" i="7"/>
  <c r="L6" i="7"/>
  <c r="J6" i="7"/>
  <c r="I6" i="7"/>
  <c r="H6" i="7"/>
  <c r="G6" i="7"/>
  <c r="F6" i="7"/>
  <c r="B6" i="7"/>
  <c r="A6" i="7"/>
  <c r="Q5" i="7"/>
  <c r="P5" i="7"/>
  <c r="O5" i="7"/>
  <c r="N5" i="7"/>
  <c r="M5" i="7"/>
  <c r="L5" i="7"/>
  <c r="J5" i="7"/>
  <c r="I5" i="7"/>
  <c r="H5" i="7"/>
  <c r="G5" i="7"/>
  <c r="F5" i="7"/>
  <c r="B5" i="7"/>
  <c r="A5" i="7"/>
  <c r="Q4" i="7"/>
  <c r="P4" i="7"/>
  <c r="O4" i="7"/>
  <c r="N4" i="7"/>
  <c r="M4" i="7"/>
  <c r="L4" i="7"/>
  <c r="K4" i="7"/>
  <c r="J4" i="7"/>
  <c r="I4" i="7"/>
  <c r="H4" i="7"/>
  <c r="G4" i="7"/>
  <c r="F4" i="7"/>
  <c r="B4" i="7"/>
  <c r="A4" i="7"/>
  <c r="Q3" i="7"/>
  <c r="P3" i="7"/>
  <c r="O3" i="7"/>
  <c r="N3" i="7"/>
  <c r="M3" i="7"/>
  <c r="L3" i="7"/>
  <c r="K3" i="7"/>
  <c r="J3" i="7"/>
  <c r="I3" i="7"/>
  <c r="H3" i="7"/>
  <c r="G3" i="7"/>
  <c r="F3" i="7"/>
  <c r="B3" i="7"/>
  <c r="A3" i="7"/>
  <c r="Q21" i="6"/>
  <c r="P21" i="6"/>
  <c r="O21" i="6"/>
  <c r="N21" i="6"/>
  <c r="M21" i="6"/>
  <c r="L21" i="6"/>
  <c r="J21" i="6"/>
  <c r="I21" i="6"/>
  <c r="H21" i="6"/>
  <c r="G21" i="6"/>
  <c r="F21" i="6"/>
  <c r="B21" i="6"/>
  <c r="A21" i="6"/>
  <c r="Q20" i="6"/>
  <c r="P20" i="6"/>
  <c r="O20" i="6"/>
  <c r="N20" i="6"/>
  <c r="M20" i="6"/>
  <c r="L20" i="6"/>
  <c r="J20" i="6"/>
  <c r="I20" i="6"/>
  <c r="H20" i="6"/>
  <c r="G20" i="6"/>
  <c r="F20" i="6"/>
  <c r="B20" i="6"/>
  <c r="A20" i="6"/>
  <c r="Q19" i="6"/>
  <c r="P19" i="6"/>
  <c r="O19" i="6"/>
  <c r="N19" i="6"/>
  <c r="M19" i="6"/>
  <c r="L19" i="6"/>
  <c r="J19" i="6"/>
  <c r="I19" i="6"/>
  <c r="H19" i="6"/>
  <c r="G19" i="6"/>
  <c r="F19" i="6"/>
  <c r="B19" i="6"/>
  <c r="A19" i="6"/>
  <c r="Q18" i="6"/>
  <c r="P18" i="6"/>
  <c r="O18" i="6"/>
  <c r="N18" i="6"/>
  <c r="M18" i="6"/>
  <c r="L18" i="6"/>
  <c r="J18" i="6"/>
  <c r="I18" i="6"/>
  <c r="H18" i="6"/>
  <c r="G18" i="6"/>
  <c r="F18" i="6"/>
  <c r="B18" i="6"/>
  <c r="A18" i="6"/>
  <c r="Q17" i="6"/>
  <c r="P17" i="6"/>
  <c r="O17" i="6"/>
  <c r="N17" i="6"/>
  <c r="M17" i="6"/>
  <c r="L17" i="6"/>
  <c r="J17" i="6"/>
  <c r="I17" i="6"/>
  <c r="H17" i="6"/>
  <c r="G17" i="6"/>
  <c r="F17" i="6"/>
  <c r="B17" i="6"/>
  <c r="A17" i="6"/>
  <c r="Q16" i="6"/>
  <c r="P16" i="6"/>
  <c r="O16" i="6"/>
  <c r="N16" i="6"/>
  <c r="M16" i="6"/>
  <c r="L16" i="6"/>
  <c r="J16" i="6"/>
  <c r="I16" i="6"/>
  <c r="H16" i="6"/>
  <c r="G16" i="6"/>
  <c r="F16" i="6"/>
  <c r="B16" i="6"/>
  <c r="A16" i="6"/>
  <c r="Q15" i="6"/>
  <c r="P15" i="6"/>
  <c r="O15" i="6"/>
  <c r="N15" i="6"/>
  <c r="M15" i="6"/>
  <c r="L15" i="6"/>
  <c r="J15" i="6"/>
  <c r="I15" i="6"/>
  <c r="H15" i="6"/>
  <c r="G15" i="6"/>
  <c r="F15" i="6"/>
  <c r="B15" i="6"/>
  <c r="A15" i="6"/>
  <c r="Q14" i="6"/>
  <c r="P14" i="6"/>
  <c r="O14" i="6"/>
  <c r="N14" i="6"/>
  <c r="M14" i="6"/>
  <c r="L14" i="6"/>
  <c r="J14" i="6"/>
  <c r="I14" i="6"/>
  <c r="H14" i="6"/>
  <c r="G14" i="6"/>
  <c r="F14" i="6"/>
  <c r="B14" i="6"/>
  <c r="A14" i="6"/>
  <c r="Q13" i="6"/>
  <c r="P13" i="6"/>
  <c r="O13" i="6"/>
  <c r="N13" i="6"/>
  <c r="M13" i="6"/>
  <c r="L13" i="6"/>
  <c r="J13" i="6"/>
  <c r="I13" i="6"/>
  <c r="H13" i="6"/>
  <c r="G13" i="6"/>
  <c r="F13" i="6"/>
  <c r="B13" i="6"/>
  <c r="A13" i="6"/>
  <c r="Q12" i="6"/>
  <c r="P12" i="6"/>
  <c r="O12" i="6"/>
  <c r="N12" i="6"/>
  <c r="M12" i="6"/>
  <c r="L12" i="6"/>
  <c r="J12" i="6"/>
  <c r="I12" i="6"/>
  <c r="H12" i="6"/>
  <c r="G12" i="6"/>
  <c r="F12" i="6"/>
  <c r="B12" i="6"/>
  <c r="A12" i="6"/>
  <c r="Q11" i="6"/>
  <c r="P11" i="6"/>
  <c r="O11" i="6"/>
  <c r="N11" i="6"/>
  <c r="M11" i="6"/>
  <c r="L11" i="6"/>
  <c r="J11" i="6"/>
  <c r="I11" i="6"/>
  <c r="H11" i="6"/>
  <c r="G11" i="6"/>
  <c r="F11" i="6"/>
  <c r="B11" i="6"/>
  <c r="A11" i="6"/>
  <c r="Q10" i="6"/>
  <c r="P10" i="6"/>
  <c r="O10" i="6"/>
  <c r="N10" i="6"/>
  <c r="M10" i="6"/>
  <c r="L10" i="6"/>
  <c r="J10" i="6"/>
  <c r="I10" i="6"/>
  <c r="H10" i="6"/>
  <c r="G10" i="6"/>
  <c r="F10" i="6"/>
  <c r="B10" i="6"/>
  <c r="A10" i="6"/>
  <c r="Q9" i="6"/>
  <c r="P9" i="6"/>
  <c r="O9" i="6"/>
  <c r="N9" i="6"/>
  <c r="M9" i="6"/>
  <c r="L9" i="6"/>
  <c r="J9" i="6"/>
  <c r="I9" i="6"/>
  <c r="H9" i="6"/>
  <c r="G9" i="6"/>
  <c r="F9" i="6"/>
  <c r="B9" i="6"/>
  <c r="A9" i="6"/>
  <c r="Q8" i="6"/>
  <c r="P8" i="6"/>
  <c r="O8" i="6"/>
  <c r="N8" i="6"/>
  <c r="M8" i="6"/>
  <c r="L8" i="6"/>
  <c r="J8" i="6"/>
  <c r="I8" i="6"/>
  <c r="H8" i="6"/>
  <c r="G8" i="6"/>
  <c r="F8" i="6"/>
  <c r="B8" i="6"/>
  <c r="A8" i="6"/>
  <c r="Q7" i="6"/>
  <c r="P7" i="6"/>
  <c r="O7" i="6"/>
  <c r="N7" i="6"/>
  <c r="M7" i="6"/>
  <c r="L7" i="6"/>
  <c r="J7" i="6"/>
  <c r="I7" i="6"/>
  <c r="H7" i="6"/>
  <c r="G7" i="6"/>
  <c r="F7" i="6"/>
  <c r="B7" i="6"/>
  <c r="A7" i="6"/>
  <c r="Q6" i="6"/>
  <c r="P6" i="6"/>
  <c r="O6" i="6"/>
  <c r="N6" i="6"/>
  <c r="M6" i="6"/>
  <c r="L6" i="6"/>
  <c r="J6" i="6"/>
  <c r="I6" i="6"/>
  <c r="H6" i="6"/>
  <c r="G6" i="6"/>
  <c r="F6" i="6"/>
  <c r="B6" i="6"/>
  <c r="A6" i="6"/>
  <c r="Q5" i="6"/>
  <c r="P5" i="6"/>
  <c r="O5" i="6"/>
  <c r="N5" i="6"/>
  <c r="M5" i="6"/>
  <c r="L5" i="6"/>
  <c r="J5" i="6"/>
  <c r="I5" i="6"/>
  <c r="H5" i="6"/>
  <c r="G5" i="6"/>
  <c r="F5" i="6"/>
  <c r="B5" i="6"/>
  <c r="A5" i="6"/>
  <c r="Q4" i="6"/>
  <c r="P4" i="6"/>
  <c r="O4" i="6"/>
  <c r="N4" i="6"/>
  <c r="M4" i="6"/>
  <c r="L4" i="6"/>
  <c r="K4" i="6"/>
  <c r="J4" i="6"/>
  <c r="I4" i="6"/>
  <c r="H4" i="6"/>
  <c r="G4" i="6"/>
  <c r="F4" i="6"/>
  <c r="B4" i="6"/>
  <c r="A4" i="6"/>
  <c r="Q3" i="6"/>
  <c r="P3" i="6"/>
  <c r="O3" i="6"/>
  <c r="N3" i="6"/>
  <c r="M3" i="6"/>
  <c r="L3" i="6"/>
  <c r="K3" i="6"/>
  <c r="J3" i="6"/>
  <c r="I3" i="6"/>
  <c r="H3" i="6"/>
  <c r="G3" i="6"/>
  <c r="F3" i="6"/>
  <c r="B3" i="6"/>
  <c r="A3" i="6"/>
  <c r="Q21" i="5"/>
  <c r="P21" i="5"/>
  <c r="O21" i="5"/>
  <c r="N21" i="5"/>
  <c r="M21" i="5"/>
  <c r="L21" i="5"/>
  <c r="J21" i="5"/>
  <c r="I21" i="5"/>
  <c r="H21" i="5"/>
  <c r="G21" i="5"/>
  <c r="F21" i="5"/>
  <c r="B21" i="5"/>
  <c r="A21" i="5"/>
  <c r="Q20" i="5"/>
  <c r="P20" i="5"/>
  <c r="O20" i="5"/>
  <c r="N20" i="5"/>
  <c r="M20" i="5"/>
  <c r="L20" i="5"/>
  <c r="J20" i="5"/>
  <c r="I20" i="5"/>
  <c r="H20" i="5"/>
  <c r="G20" i="5"/>
  <c r="F20" i="5"/>
  <c r="B20" i="5"/>
  <c r="A20" i="5"/>
  <c r="Q19" i="5"/>
  <c r="P19" i="5"/>
  <c r="O19" i="5"/>
  <c r="N19" i="5"/>
  <c r="M19" i="5"/>
  <c r="L19" i="5"/>
  <c r="J19" i="5"/>
  <c r="I19" i="5"/>
  <c r="H19" i="5"/>
  <c r="G19" i="5"/>
  <c r="F19" i="5"/>
  <c r="B19" i="5"/>
  <c r="A19" i="5"/>
  <c r="Q18" i="5"/>
  <c r="P18" i="5"/>
  <c r="O18" i="5"/>
  <c r="N18" i="5"/>
  <c r="M18" i="5"/>
  <c r="L18" i="5"/>
  <c r="J18" i="5"/>
  <c r="I18" i="5"/>
  <c r="H18" i="5"/>
  <c r="G18" i="5"/>
  <c r="F18" i="5"/>
  <c r="B18" i="5"/>
  <c r="A18" i="5"/>
  <c r="Q17" i="5"/>
  <c r="P17" i="5"/>
  <c r="O17" i="5"/>
  <c r="N17" i="5"/>
  <c r="M17" i="5"/>
  <c r="L17" i="5"/>
  <c r="J17" i="5"/>
  <c r="I17" i="5"/>
  <c r="H17" i="5"/>
  <c r="G17" i="5"/>
  <c r="F17" i="5"/>
  <c r="B17" i="5"/>
  <c r="A17" i="5"/>
  <c r="Q16" i="5"/>
  <c r="P16" i="5"/>
  <c r="O16" i="5"/>
  <c r="N16" i="5"/>
  <c r="M16" i="5"/>
  <c r="L16" i="5"/>
  <c r="J16" i="5"/>
  <c r="I16" i="5"/>
  <c r="H16" i="5"/>
  <c r="G16" i="5"/>
  <c r="F16" i="5"/>
  <c r="B16" i="5"/>
  <c r="A16" i="5"/>
  <c r="Q15" i="5"/>
  <c r="P15" i="5"/>
  <c r="O15" i="5"/>
  <c r="N15" i="5"/>
  <c r="M15" i="5"/>
  <c r="L15" i="5"/>
  <c r="J15" i="5"/>
  <c r="I15" i="5"/>
  <c r="H15" i="5"/>
  <c r="G15" i="5"/>
  <c r="F15" i="5"/>
  <c r="B15" i="5"/>
  <c r="A15" i="5"/>
  <c r="Q14" i="5"/>
  <c r="P14" i="5"/>
  <c r="O14" i="5"/>
  <c r="N14" i="5"/>
  <c r="M14" i="5"/>
  <c r="L14" i="5"/>
  <c r="J14" i="5"/>
  <c r="I14" i="5"/>
  <c r="H14" i="5"/>
  <c r="G14" i="5"/>
  <c r="F14" i="5"/>
  <c r="B14" i="5"/>
  <c r="A14" i="5"/>
  <c r="Q13" i="5"/>
  <c r="P13" i="5"/>
  <c r="O13" i="5"/>
  <c r="N13" i="5"/>
  <c r="M13" i="5"/>
  <c r="L13" i="5"/>
  <c r="J13" i="5"/>
  <c r="I13" i="5"/>
  <c r="H13" i="5"/>
  <c r="G13" i="5"/>
  <c r="F13" i="5"/>
  <c r="B13" i="5"/>
  <c r="A13" i="5"/>
  <c r="Q12" i="5"/>
  <c r="P12" i="5"/>
  <c r="O12" i="5"/>
  <c r="N12" i="5"/>
  <c r="M12" i="5"/>
  <c r="L12" i="5"/>
  <c r="J12" i="5"/>
  <c r="I12" i="5"/>
  <c r="H12" i="5"/>
  <c r="G12" i="5"/>
  <c r="F12" i="5"/>
  <c r="B12" i="5"/>
  <c r="A12" i="5"/>
  <c r="Q11" i="5"/>
  <c r="P11" i="5"/>
  <c r="O11" i="5"/>
  <c r="N11" i="5"/>
  <c r="M11" i="5"/>
  <c r="L11" i="5"/>
  <c r="J11" i="5"/>
  <c r="I11" i="5"/>
  <c r="H11" i="5"/>
  <c r="G11" i="5"/>
  <c r="F11" i="5"/>
  <c r="B11" i="5"/>
  <c r="A11" i="5"/>
  <c r="Q10" i="5"/>
  <c r="P10" i="5"/>
  <c r="O10" i="5"/>
  <c r="N10" i="5"/>
  <c r="M10" i="5"/>
  <c r="L10" i="5"/>
  <c r="J10" i="5"/>
  <c r="I10" i="5"/>
  <c r="H10" i="5"/>
  <c r="G10" i="5"/>
  <c r="F10" i="5"/>
  <c r="B10" i="5"/>
  <c r="A10" i="5"/>
  <c r="Q9" i="5"/>
  <c r="P9" i="5"/>
  <c r="O9" i="5"/>
  <c r="N9" i="5"/>
  <c r="M9" i="5"/>
  <c r="L9" i="5"/>
  <c r="J9" i="5"/>
  <c r="I9" i="5"/>
  <c r="H9" i="5"/>
  <c r="G9" i="5"/>
  <c r="F9" i="5"/>
  <c r="B9" i="5"/>
  <c r="A9" i="5"/>
  <c r="Q8" i="5"/>
  <c r="P8" i="5"/>
  <c r="O8" i="5"/>
  <c r="N8" i="5"/>
  <c r="M8" i="5"/>
  <c r="L8" i="5"/>
  <c r="J8" i="5"/>
  <c r="I8" i="5"/>
  <c r="H8" i="5"/>
  <c r="G8" i="5"/>
  <c r="F8" i="5"/>
  <c r="B8" i="5"/>
  <c r="A8" i="5"/>
  <c r="Q7" i="5"/>
  <c r="P7" i="5"/>
  <c r="O7" i="5"/>
  <c r="N7" i="5"/>
  <c r="M7" i="5"/>
  <c r="L7" i="5"/>
  <c r="J7" i="5"/>
  <c r="I7" i="5"/>
  <c r="H7" i="5"/>
  <c r="G7" i="5"/>
  <c r="F7" i="5"/>
  <c r="B7" i="5"/>
  <c r="A7" i="5"/>
  <c r="Q6" i="5"/>
  <c r="P6" i="5"/>
  <c r="O6" i="5"/>
  <c r="N6" i="5"/>
  <c r="M6" i="5"/>
  <c r="L6" i="5"/>
  <c r="J6" i="5"/>
  <c r="I6" i="5"/>
  <c r="H6" i="5"/>
  <c r="G6" i="5"/>
  <c r="F6" i="5"/>
  <c r="B6" i="5"/>
  <c r="A6" i="5"/>
  <c r="Q5" i="5"/>
  <c r="P5" i="5"/>
  <c r="O5" i="5"/>
  <c r="N5" i="5"/>
  <c r="M5" i="5"/>
  <c r="L5" i="5"/>
  <c r="J5" i="5"/>
  <c r="I5" i="5"/>
  <c r="H5" i="5"/>
  <c r="G5" i="5"/>
  <c r="F5" i="5"/>
  <c r="B5" i="5"/>
  <c r="A5" i="5"/>
  <c r="Q4" i="5"/>
  <c r="P4" i="5"/>
  <c r="O4" i="5"/>
  <c r="N4" i="5"/>
  <c r="M4" i="5"/>
  <c r="L4" i="5"/>
  <c r="K4" i="5"/>
  <c r="J4" i="5"/>
  <c r="I4" i="5"/>
  <c r="H4" i="5"/>
  <c r="G4" i="5"/>
  <c r="F4" i="5"/>
  <c r="B4" i="5"/>
  <c r="A4" i="5"/>
  <c r="Q3" i="5"/>
  <c r="P3" i="5"/>
  <c r="O3" i="5"/>
  <c r="N3" i="5"/>
  <c r="M3" i="5"/>
  <c r="L3" i="5"/>
  <c r="K3" i="5"/>
  <c r="J3" i="5"/>
  <c r="I3" i="5"/>
  <c r="H3" i="5"/>
  <c r="G3" i="5"/>
  <c r="F3" i="5"/>
  <c r="B3" i="5"/>
  <c r="A3" i="5"/>
  <c r="B16" i="2"/>
  <c r="B18" i="2"/>
  <c r="B19" i="2"/>
  <c r="B20" i="2"/>
  <c r="B21" i="2"/>
  <c r="B4" i="2"/>
  <c r="B5" i="2"/>
  <c r="B6" i="2"/>
  <c r="B7" i="2"/>
  <c r="B8" i="2"/>
  <c r="B9" i="2"/>
  <c r="B10" i="2"/>
  <c r="B11" i="2"/>
  <c r="B12" i="2"/>
  <c r="B13" i="2"/>
  <c r="B14" i="2"/>
  <c r="B15" i="2"/>
  <c r="B3" i="2"/>
  <c r="A4" i="2"/>
  <c r="A5" i="2"/>
  <c r="A6" i="2"/>
  <c r="A7" i="2"/>
  <c r="A8" i="2"/>
  <c r="A9" i="2"/>
  <c r="A10" i="2"/>
  <c r="A11" i="2"/>
  <c r="A12" i="2"/>
  <c r="A13" i="2"/>
  <c r="A14" i="2"/>
  <c r="A15" i="2"/>
  <c r="A16" i="2"/>
  <c r="A17" i="2"/>
  <c r="A18" i="2"/>
  <c r="A19" i="2"/>
  <c r="A20" i="2"/>
  <c r="A21" i="2"/>
  <c r="A3" i="2"/>
  <c r="G23" i="2"/>
  <c r="F23" i="2"/>
  <c r="Q15" i="2"/>
  <c r="Q16" i="2"/>
  <c r="Q17" i="2"/>
  <c r="Q18" i="2"/>
  <c r="Q19" i="2"/>
  <c r="Q20" i="2"/>
  <c r="Q21" i="2"/>
  <c r="P15" i="2"/>
  <c r="P16" i="2"/>
  <c r="P17" i="2"/>
  <c r="P18" i="2"/>
  <c r="P19" i="2"/>
  <c r="P20" i="2"/>
  <c r="P21" i="2"/>
  <c r="O15" i="2"/>
  <c r="O16" i="2"/>
  <c r="O17" i="2"/>
  <c r="O18" i="2"/>
  <c r="O19" i="2"/>
  <c r="O20" i="2"/>
  <c r="O21" i="2"/>
  <c r="N15" i="2"/>
  <c r="N16" i="2"/>
  <c r="N17" i="2"/>
  <c r="N18" i="2"/>
  <c r="N19" i="2"/>
  <c r="N20" i="2"/>
  <c r="N21" i="2"/>
  <c r="M15" i="2"/>
  <c r="M16" i="2"/>
  <c r="M17" i="2"/>
  <c r="M18" i="2"/>
  <c r="M19" i="2"/>
  <c r="M20" i="2"/>
  <c r="M21" i="2"/>
  <c r="L15" i="2"/>
  <c r="L16" i="2"/>
  <c r="L17" i="2"/>
  <c r="L18" i="2"/>
  <c r="L19" i="2"/>
  <c r="L20" i="2"/>
  <c r="L21" i="2"/>
  <c r="J15" i="2"/>
  <c r="J16" i="2"/>
  <c r="J17" i="2"/>
  <c r="J18" i="2"/>
  <c r="J19" i="2"/>
  <c r="J20" i="2"/>
  <c r="J21" i="2"/>
  <c r="I6" i="2"/>
  <c r="I7" i="2"/>
  <c r="I8" i="2"/>
  <c r="I9" i="2"/>
  <c r="I10" i="2"/>
  <c r="I11" i="2"/>
  <c r="I12" i="2"/>
  <c r="I13" i="2"/>
  <c r="I14" i="2"/>
  <c r="I15" i="2"/>
  <c r="I16" i="2"/>
  <c r="I17" i="2"/>
  <c r="I18" i="2"/>
  <c r="I19" i="2"/>
  <c r="I20" i="2"/>
  <c r="I21" i="2"/>
  <c r="H15" i="2"/>
  <c r="H16" i="2"/>
  <c r="H17" i="2"/>
  <c r="H18" i="2"/>
  <c r="H19" i="2"/>
  <c r="H20" i="2"/>
  <c r="H21" i="2"/>
  <c r="G15" i="2"/>
  <c r="G16" i="2"/>
  <c r="G17" i="2"/>
  <c r="G18" i="2"/>
  <c r="G19" i="2"/>
  <c r="G20" i="2"/>
  <c r="G21" i="2"/>
  <c r="G4" i="2"/>
  <c r="G5" i="2"/>
  <c r="G6" i="2"/>
  <c r="G7" i="2"/>
  <c r="G8" i="2"/>
  <c r="G9" i="2"/>
  <c r="G10" i="2"/>
  <c r="G11" i="2"/>
  <c r="G12" i="2"/>
  <c r="G13" i="2"/>
  <c r="G14" i="2"/>
  <c r="G3" i="2"/>
  <c r="F4" i="2"/>
  <c r="F5" i="2"/>
  <c r="F6" i="2"/>
  <c r="F7" i="2"/>
  <c r="F8" i="2"/>
  <c r="F9" i="2"/>
  <c r="F10" i="2"/>
  <c r="F11" i="2"/>
  <c r="F12" i="2"/>
  <c r="F13" i="2"/>
  <c r="F14" i="2"/>
  <c r="F15" i="2"/>
  <c r="F16" i="2"/>
  <c r="F17" i="2"/>
  <c r="F18" i="2"/>
  <c r="F19" i="2"/>
  <c r="F20" i="2"/>
  <c r="F21" i="2"/>
  <c r="F3" i="2"/>
  <c r="Q4" i="2"/>
  <c r="Q5" i="2"/>
  <c r="Q6" i="2"/>
  <c r="Q7" i="2"/>
  <c r="Q8" i="2"/>
  <c r="Q9" i="2"/>
  <c r="Q10" i="2"/>
  <c r="Q11" i="2"/>
  <c r="Q12" i="2"/>
  <c r="Q13" i="2"/>
  <c r="Q14" i="2"/>
  <c r="Q3" i="2"/>
  <c r="P4" i="2"/>
  <c r="P5" i="2"/>
  <c r="P6" i="2"/>
  <c r="P7" i="2"/>
  <c r="P8" i="2"/>
  <c r="P9" i="2"/>
  <c r="P10" i="2"/>
  <c r="P11" i="2"/>
  <c r="P12" i="2"/>
  <c r="P13" i="2"/>
  <c r="P14" i="2"/>
  <c r="P3" i="2"/>
  <c r="O4" i="2"/>
  <c r="O5" i="2"/>
  <c r="O6" i="2"/>
  <c r="O7" i="2"/>
  <c r="O8" i="2"/>
  <c r="O9" i="2"/>
  <c r="O10" i="2"/>
  <c r="O11" i="2"/>
  <c r="O12" i="2"/>
  <c r="O13" i="2"/>
  <c r="O14" i="2"/>
  <c r="O3" i="2"/>
  <c r="N4" i="2"/>
  <c r="N5" i="2"/>
  <c r="N6" i="2"/>
  <c r="N7" i="2"/>
  <c r="N8" i="2"/>
  <c r="N9" i="2"/>
  <c r="N10" i="2"/>
  <c r="N11" i="2"/>
  <c r="N12" i="2"/>
  <c r="N13" i="2"/>
  <c r="N14" i="2"/>
  <c r="N3" i="2"/>
  <c r="L4" i="2"/>
  <c r="L5" i="2"/>
  <c r="L6" i="2"/>
  <c r="L7" i="2"/>
  <c r="L8" i="2"/>
  <c r="L9" i="2"/>
  <c r="L10" i="2"/>
  <c r="L11" i="2"/>
  <c r="L12" i="2"/>
  <c r="L13" i="2"/>
  <c r="L14" i="2"/>
  <c r="M7" i="2"/>
  <c r="M8" i="2"/>
  <c r="M9" i="2"/>
  <c r="M10" i="2"/>
  <c r="M11" i="2"/>
  <c r="M12" i="2"/>
  <c r="M13" i="2"/>
  <c r="M14" i="2"/>
  <c r="M4" i="2"/>
  <c r="M5" i="2"/>
  <c r="M6" i="2"/>
  <c r="M3" i="2"/>
  <c r="L3" i="2"/>
  <c r="K4" i="2"/>
  <c r="K3" i="2"/>
  <c r="J4" i="2"/>
  <c r="J5" i="2"/>
  <c r="J6" i="2"/>
  <c r="J7" i="2"/>
  <c r="J8" i="2"/>
  <c r="J9" i="2"/>
  <c r="J10" i="2"/>
  <c r="J11" i="2"/>
  <c r="J12" i="2"/>
  <c r="J13" i="2"/>
  <c r="J14" i="2"/>
  <c r="J3" i="2"/>
  <c r="I4" i="2"/>
  <c r="I5" i="2"/>
  <c r="I3" i="2"/>
  <c r="H4" i="2"/>
  <c r="H5" i="2"/>
  <c r="H6" i="2"/>
  <c r="H7" i="2"/>
  <c r="H8" i="2"/>
  <c r="H9" i="2"/>
  <c r="H10" i="2"/>
  <c r="H11" i="2"/>
  <c r="H12" i="2"/>
  <c r="H13" i="2"/>
  <c r="H14" i="2"/>
  <c r="H3" i="2"/>
  <c r="D40" i="13" l="1"/>
  <c r="J30" i="1"/>
  <c r="E30" i="1"/>
  <c r="BF80" i="1"/>
  <c r="BA80" i="1"/>
  <c r="D41" i="13"/>
  <c r="D37" i="13"/>
  <c r="D36" i="13"/>
  <c r="D35" i="13"/>
  <c r="D34" i="13"/>
  <c r="D32" i="13"/>
  <c r="D31" i="13"/>
  <c r="A41" i="13"/>
  <c r="A40" i="13"/>
  <c r="A39" i="13"/>
  <c r="A37" i="13"/>
  <c r="A36" i="13"/>
  <c r="A35" i="13"/>
  <c r="A34" i="13"/>
  <c r="A33" i="13"/>
  <c r="A32" i="13"/>
  <c r="A31" i="13"/>
  <c r="D41" i="12"/>
  <c r="D40" i="12"/>
  <c r="D39" i="12"/>
  <c r="D37" i="12"/>
  <c r="D36" i="12"/>
  <c r="D35" i="12"/>
  <c r="D34" i="12"/>
  <c r="AO80" i="1"/>
  <c r="D32" i="12"/>
  <c r="A41" i="12"/>
  <c r="A40" i="12"/>
  <c r="A39" i="12"/>
  <c r="A37" i="12"/>
  <c r="A36" i="12"/>
  <c r="A35" i="12"/>
  <c r="A34" i="12"/>
  <c r="A33" i="12"/>
  <c r="A32" i="12"/>
  <c r="A31" i="12"/>
  <c r="A31" i="5"/>
  <c r="D31" i="5"/>
  <c r="A31" i="6"/>
  <c r="D31" i="6"/>
  <c r="A31" i="7"/>
  <c r="A31" i="8"/>
  <c r="A31" i="9"/>
  <c r="A32" i="10"/>
  <c r="A31" i="10"/>
  <c r="A36" i="11"/>
  <c r="A31" i="11"/>
  <c r="D41" i="11"/>
  <c r="D40" i="11"/>
  <c r="D39" i="11"/>
  <c r="D37" i="11"/>
  <c r="D36" i="11"/>
  <c r="D35" i="11"/>
  <c r="D34" i="11"/>
  <c r="D32" i="11"/>
  <c r="A41" i="11"/>
  <c r="A40" i="11"/>
  <c r="A39" i="11"/>
  <c r="A37" i="11"/>
  <c r="A35" i="11"/>
  <c r="A34" i="11"/>
  <c r="A32" i="11"/>
  <c r="AC30" i="1"/>
  <c r="V30" i="1"/>
  <c r="D41" i="10"/>
  <c r="D40" i="10"/>
  <c r="D39" i="10"/>
  <c r="D37" i="10"/>
  <c r="D36" i="10"/>
  <c r="D34" i="10"/>
  <c r="D33" i="10"/>
  <c r="D32" i="10"/>
  <c r="A41" i="10"/>
  <c r="A40" i="10"/>
  <c r="A39" i="10"/>
  <c r="A37" i="10"/>
  <c r="A36" i="10"/>
  <c r="A34" i="10"/>
  <c r="A33" i="10"/>
  <c r="D41" i="9"/>
  <c r="A41" i="9"/>
  <c r="D41" i="8"/>
  <c r="A41" i="8"/>
  <c r="D41" i="7"/>
  <c r="A41" i="7"/>
  <c r="AH30" i="1" l="1"/>
  <c r="E630" i="1"/>
  <c r="E580" i="1"/>
  <c r="Q80" i="1"/>
  <c r="E80" i="1"/>
  <c r="J580" i="1"/>
  <c r="J630" i="1"/>
  <c r="E530" i="1"/>
  <c r="J530" i="1"/>
  <c r="BA30" i="1"/>
  <c r="Q30" i="1"/>
  <c r="AC80" i="1"/>
  <c r="AO30" i="1"/>
  <c r="J645" i="1"/>
  <c r="D645" i="1"/>
  <c r="J595" i="1"/>
  <c r="D595" i="1"/>
  <c r="J545" i="1"/>
  <c r="D545" i="1"/>
  <c r="D43" i="13"/>
  <c r="D45" i="13" s="1"/>
  <c r="D46" i="13" s="1"/>
  <c r="BF95" i="1" s="1"/>
  <c r="A43" i="13"/>
  <c r="A45" i="13" s="1"/>
  <c r="A46" i="13" s="1"/>
  <c r="AZ95" i="1" s="1"/>
  <c r="D43" i="12"/>
  <c r="D45" i="12" s="1"/>
  <c r="D46" i="12" s="1"/>
  <c r="AT95" i="1" s="1"/>
  <c r="A43" i="12"/>
  <c r="A45" i="12" s="1"/>
  <c r="A46" i="12" s="1"/>
  <c r="AN95" i="1" s="1"/>
  <c r="D43" i="11"/>
  <c r="D45" i="11" s="1"/>
  <c r="D46" i="11" s="1"/>
  <c r="AH95" i="1" s="1"/>
  <c r="A43" i="11"/>
  <c r="A45" i="11" s="1"/>
  <c r="A46" i="11" s="1"/>
  <c r="AB95" i="1" s="1"/>
  <c r="D43" i="10"/>
  <c r="D45" i="10" s="1"/>
  <c r="D46" i="10" s="1"/>
  <c r="A43" i="10"/>
  <c r="A45" i="10" s="1"/>
  <c r="A46" i="10" s="1"/>
  <c r="D41" i="6"/>
  <c r="A41" i="6"/>
  <c r="D41" i="5"/>
  <c r="A41" i="5"/>
  <c r="D41" i="2"/>
  <c r="A41" i="2"/>
  <c r="D39" i="9"/>
  <c r="D37" i="9"/>
  <c r="D36" i="9"/>
  <c r="D34" i="9"/>
  <c r="D33" i="9"/>
  <c r="D32" i="9"/>
  <c r="A39" i="5"/>
  <c r="A40" i="9"/>
  <c r="A39" i="9"/>
  <c r="A37" i="9"/>
  <c r="A36" i="9"/>
  <c r="A35" i="9"/>
  <c r="A34" i="9"/>
  <c r="A33" i="9"/>
  <c r="A32" i="9"/>
  <c r="D40" i="8"/>
  <c r="D39" i="8"/>
  <c r="D37" i="8"/>
  <c r="D36" i="8"/>
  <c r="D34" i="8"/>
  <c r="D33" i="8"/>
  <c r="D32" i="8"/>
  <c r="A40" i="8"/>
  <c r="A39" i="8"/>
  <c r="A37" i="8"/>
  <c r="A36" i="8"/>
  <c r="A35" i="8"/>
  <c r="A34" i="8"/>
  <c r="A33" i="8"/>
  <c r="A32" i="8"/>
  <c r="D40" i="7"/>
  <c r="D39" i="7"/>
  <c r="D37" i="7"/>
  <c r="D36" i="7"/>
  <c r="D35" i="7"/>
  <c r="D34" i="7"/>
  <c r="D32" i="7"/>
  <c r="D33" i="6"/>
  <c r="A40" i="7"/>
  <c r="A39" i="7"/>
  <c r="A37" i="7"/>
  <c r="A36" i="7"/>
  <c r="A35" i="7"/>
  <c r="A34" i="7"/>
  <c r="A33" i="7"/>
  <c r="A32" i="7"/>
  <c r="D40" i="6"/>
  <c r="D39" i="6"/>
  <c r="D37" i="6"/>
  <c r="D36" i="6"/>
  <c r="D35" i="6"/>
  <c r="D34" i="6"/>
  <c r="D32" i="6"/>
  <c r="A40" i="6"/>
  <c r="A39" i="6"/>
  <c r="A37" i="6"/>
  <c r="A36" i="6"/>
  <c r="A35" i="6"/>
  <c r="A34" i="6"/>
  <c r="A33" i="6"/>
  <c r="A32" i="6"/>
  <c r="A36" i="5"/>
  <c r="A35" i="5"/>
  <c r="A34" i="5"/>
  <c r="A33" i="5"/>
  <c r="D34" i="5"/>
  <c r="D33" i="5"/>
  <c r="D40" i="5"/>
  <c r="D39" i="5"/>
  <c r="D37" i="5"/>
  <c r="D36" i="5"/>
  <c r="D35" i="5"/>
  <c r="D32" i="5"/>
  <c r="A37" i="5"/>
  <c r="A32" i="5"/>
  <c r="A40" i="5"/>
  <c r="D40" i="2"/>
  <c r="D39" i="2"/>
  <c r="D37" i="2"/>
  <c r="D36" i="2"/>
  <c r="D35" i="2"/>
  <c r="D34" i="2"/>
  <c r="D33" i="2"/>
  <c r="D32" i="2"/>
  <c r="A40" i="2"/>
  <c r="A39" i="2"/>
  <c r="A37" i="2"/>
  <c r="A36" i="2"/>
  <c r="A35" i="2"/>
  <c r="A34" i="2"/>
  <c r="A32" i="2"/>
  <c r="A33" i="2"/>
  <c r="V95" i="1" l="1"/>
  <c r="P95" i="1"/>
  <c r="D43" i="9"/>
  <c r="D45" i="9" s="1"/>
  <c r="D46" i="9" s="1"/>
  <c r="J95" i="1" s="1"/>
  <c r="A43" i="9"/>
  <c r="A45" i="9" s="1"/>
  <c r="A46" i="9" s="1"/>
  <c r="D95" i="1" s="1"/>
  <c r="D43" i="8"/>
  <c r="D45" i="8" s="1"/>
  <c r="D46" i="8" s="1"/>
  <c r="BF45" i="1" s="1"/>
  <c r="A43" i="8"/>
  <c r="A45" i="8" s="1"/>
  <c r="A46" i="8" s="1"/>
  <c r="AZ45" i="1" s="1"/>
  <c r="D43" i="7"/>
  <c r="D45" i="7" s="1"/>
  <c r="D46" i="7" s="1"/>
  <c r="AT45" i="1" s="1"/>
  <c r="A43" i="7"/>
  <c r="A45" i="7" s="1"/>
  <c r="A46" i="7" s="1"/>
  <c r="AN45" i="1" s="1"/>
  <c r="D43" i="6"/>
  <c r="D45" i="6" s="1"/>
  <c r="D46" i="6" s="1"/>
  <c r="AH45" i="1" s="1"/>
  <c r="A43" i="6"/>
  <c r="A45" i="6" s="1"/>
  <c r="A46" i="6" s="1"/>
  <c r="AB45" i="1" s="1"/>
  <c r="A43" i="5"/>
  <c r="A45" i="5" s="1"/>
  <c r="A46" i="5" s="1"/>
  <c r="P45" i="1" s="1"/>
  <c r="D43" i="5"/>
  <c r="D45" i="5" s="1"/>
  <c r="D46" i="5" s="1"/>
  <c r="V45" i="1" s="1"/>
  <c r="D43" i="2"/>
  <c r="D45" i="2" s="1"/>
  <c r="D46" i="2" s="1"/>
  <c r="J45" i="1" s="1"/>
  <c r="A43" i="2"/>
  <c r="A45" i="2" s="1"/>
  <c r="A46" i="2" l="1"/>
  <c r="D45"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쿼리 - 표1" description="통합 문서의 '표1' 쿼리에 대한 연결입니다." type="5" refreshedVersion="0" background="1">
    <dbPr connection="Provider=Microsoft.Mashup.OleDb.1;Data Source=$Workbook$;Location=표1;Extended Properties=&quot;&quot;" command="SELECT * FROM [표1]"/>
  </connection>
</connections>
</file>

<file path=xl/sharedStrings.xml><?xml version="1.0" encoding="utf-8"?>
<sst xmlns="http://schemas.openxmlformats.org/spreadsheetml/2006/main" count="1707" uniqueCount="251">
  <si>
    <t xml:space="preserve">       미니타워 </t>
    <phoneticPr fontId="2" type="noConversion"/>
  </si>
  <si>
    <t>188(너비) x 345(높이) x 291(길이)mm</t>
    <phoneticPr fontId="2" type="noConversion"/>
  </si>
  <si>
    <t>200(너비) x 441(높이) x 365(길이)mm</t>
    <phoneticPr fontId="2" type="noConversion"/>
  </si>
  <si>
    <t xml:space="preserve">※위 상단의 케이스 이미지는 연출용으로 현 사양과는 관계가 없습니다. </t>
    <phoneticPr fontId="2" type="noConversion"/>
  </si>
  <si>
    <t>※본체 케이스만 동일 - 케이스 변경 가능합니다.</t>
    <phoneticPr fontId="2" type="noConversion"/>
  </si>
  <si>
    <t>인터넷 / 사무용 
No.1</t>
    <phoneticPr fontId="2" type="noConversion"/>
  </si>
  <si>
    <t>인터넷 / 사무용 
모니터 포함 No.2</t>
    <phoneticPr fontId="2" type="noConversion"/>
  </si>
  <si>
    <t>인터넷 / 사무용 
No.3</t>
    <phoneticPr fontId="2" type="noConversion"/>
  </si>
  <si>
    <t>인터넷 / 사무용 
모니터 포함 No.4</t>
    <phoneticPr fontId="2" type="noConversion"/>
  </si>
  <si>
    <t>가정용 / 2D게임 
No.5</t>
    <phoneticPr fontId="2" type="noConversion"/>
  </si>
  <si>
    <t>가정용 / 2D게임 
모니터 포함 No.6</t>
    <phoneticPr fontId="2" type="noConversion"/>
  </si>
  <si>
    <t>고사양 3D게임 /
 전문 디자인 No.9</t>
    <phoneticPr fontId="2" type="noConversion"/>
  </si>
  <si>
    <t>CPU</t>
    <phoneticPr fontId="2" type="noConversion"/>
  </si>
  <si>
    <t>:</t>
    <phoneticPr fontId="2" type="noConversion"/>
  </si>
  <si>
    <t xml:space="preserve">intel Celeron 10th Gen  G5905 </t>
  </si>
  <si>
    <t>intel Pentium Gold 10th Gen G6405</t>
  </si>
  <si>
    <t>intel Core i3-10th Gen 10105</t>
  </si>
  <si>
    <t>intel Core i3-10th Gen 10105F</t>
  </si>
  <si>
    <t>intel Core i5-11th Gen 11400F</t>
  </si>
  <si>
    <t>Cooler</t>
    <phoneticPr fontId="2" type="noConversion"/>
  </si>
  <si>
    <t>Intel Original Cooler (정품쿨러)</t>
  </si>
  <si>
    <t>VGA</t>
    <phoneticPr fontId="2" type="noConversion"/>
  </si>
  <si>
    <t>INTEL UHD630 built-in</t>
  </si>
  <si>
    <t>INTEL UHD610 built-in</t>
  </si>
  <si>
    <t>INTEL UHD630 built-in</t>
    <phoneticPr fontId="2" type="noConversion"/>
  </si>
  <si>
    <t>MSI Geforce GT1030 2G</t>
  </si>
  <si>
    <t>MSI Geforce GTX1660 SUPER 6G</t>
  </si>
  <si>
    <t>RAM</t>
    <phoneticPr fontId="2" type="noConversion"/>
  </si>
  <si>
    <t>SAMSUNG DDR4-3200 (8GB)</t>
  </si>
  <si>
    <t>SAMSUNG DDR4-3200 (16GB)</t>
  </si>
  <si>
    <t>M/B</t>
    <phoneticPr fontId="2" type="noConversion"/>
  </si>
  <si>
    <t>MSI H510M-A PRO</t>
  </si>
  <si>
    <t>SSD</t>
    <phoneticPr fontId="2" type="noConversion"/>
  </si>
  <si>
    <t>imation X931 Nvme256G</t>
  </si>
  <si>
    <t>HDD</t>
    <phoneticPr fontId="2" type="noConversion"/>
  </si>
  <si>
    <t>Option (선택사항)</t>
  </si>
  <si>
    <t>ODD</t>
    <phoneticPr fontId="2" type="noConversion"/>
  </si>
  <si>
    <t>장착불가능 - 외장형으로 추가구매</t>
    <phoneticPr fontId="2" type="noConversion"/>
  </si>
  <si>
    <t>POWER</t>
    <phoneticPr fontId="2" type="noConversion"/>
  </si>
  <si>
    <t>Micronics VISION II 500W (정격)</t>
  </si>
  <si>
    <t>CASE</t>
    <phoneticPr fontId="2" type="noConversion"/>
  </si>
  <si>
    <t>darkFlash DK200(블랙)</t>
  </si>
  <si>
    <t>모니터</t>
    <phoneticPr fontId="2" type="noConversion"/>
  </si>
  <si>
    <t>모니터 별매 
(monitor sold separately)</t>
  </si>
  <si>
    <t>Office Monitor 24inch 75Hz</t>
  </si>
  <si>
    <t>※ 컴퓨터 사양은 변경이 가능합니다.</t>
    <phoneticPr fontId="2" type="noConversion"/>
  </si>
  <si>
    <t xml:space="preserve">Cash Discount - 실시간 가격표입니다. </t>
    <phoneticPr fontId="2" type="noConversion"/>
  </si>
  <si>
    <t xml:space="preserve"> </t>
    <phoneticPr fontId="2" type="noConversion"/>
  </si>
  <si>
    <t>225(너비) x 485(높이) x 385(길이)mm</t>
    <phoneticPr fontId="2" type="noConversion"/>
  </si>
  <si>
    <t>고사양 3D게임 / 
전문 디자인 No.11</t>
    <phoneticPr fontId="2" type="noConversion"/>
  </si>
  <si>
    <t>고사양 3D게임 / 
3D설계 No.13</t>
    <phoneticPr fontId="2" type="noConversion"/>
  </si>
  <si>
    <t>고사양 3D게임 /
4K 영상편집 No.15</t>
    <phoneticPr fontId="2" type="noConversion"/>
  </si>
  <si>
    <t>앱플레이어 최대25개 
No.19</t>
    <phoneticPr fontId="2" type="noConversion"/>
  </si>
  <si>
    <t>현존 최고스팩 / No.20</t>
    <phoneticPr fontId="2" type="noConversion"/>
  </si>
  <si>
    <t>intel Core i5-12th Gen 12400F</t>
  </si>
  <si>
    <t>intel Core i7-12th Gen 12700F</t>
  </si>
  <si>
    <t>intel Core i9-12th Gen 12900F</t>
  </si>
  <si>
    <t>intel Core i9-12th Gen 12900KF</t>
  </si>
  <si>
    <t>MSI Geforce RTX3050 8G</t>
  </si>
  <si>
    <t>MSI Geforce RTX3060 12G</t>
  </si>
  <si>
    <t>MSI Geforce RTX3070 8G</t>
  </si>
  <si>
    <t>MSI Geforce RTX3080 12G</t>
  </si>
  <si>
    <t>SAMSUNG DDR4-3200 (32GB)</t>
  </si>
  <si>
    <r>
      <t xml:space="preserve">SAMSUNG </t>
    </r>
    <r>
      <rPr>
        <sz val="11"/>
        <color rgb="FFFF0000"/>
        <rFont val="맑은 고딕"/>
        <family val="3"/>
        <charset val="129"/>
        <scheme val="minor"/>
      </rPr>
      <t>DDR5-4800</t>
    </r>
    <r>
      <rPr>
        <sz val="11"/>
        <color theme="1"/>
        <rFont val="맑은 고딕"/>
        <family val="2"/>
        <charset val="129"/>
        <scheme val="minor"/>
      </rPr>
      <t xml:space="preserve"> (16GB)</t>
    </r>
    <phoneticPr fontId="2" type="noConversion"/>
  </si>
  <si>
    <r>
      <t xml:space="preserve">SAMSUNG </t>
    </r>
    <r>
      <rPr>
        <sz val="11"/>
        <color rgb="FFFF0000"/>
        <rFont val="맑은 고딕"/>
        <family val="3"/>
        <charset val="129"/>
        <scheme val="minor"/>
      </rPr>
      <t>DDR5-4800</t>
    </r>
    <r>
      <rPr>
        <sz val="11"/>
        <color theme="1"/>
        <rFont val="맑은 고딕"/>
        <family val="2"/>
        <charset val="129"/>
        <scheme val="minor"/>
      </rPr>
      <t xml:space="preserve"> (32GB)</t>
    </r>
    <phoneticPr fontId="2" type="noConversion"/>
  </si>
  <si>
    <t>MSI PRO H610M-B DDR4</t>
  </si>
  <si>
    <t>MSI PRO B660M-B DDR4</t>
  </si>
  <si>
    <t>MSI MAG B660M 박격포</t>
  </si>
  <si>
    <t>삼성전자 PM9A1 NVMe 병행수입 (512GB)</t>
  </si>
  <si>
    <t>Micronics Classic II 700W 80PLUS (정격)</t>
  </si>
  <si>
    <t>Micronics Classic II 800W 80PLUS (정격)</t>
  </si>
  <si>
    <t>앱코 NCORE G30 트루포스 (블랙)</t>
  </si>
  <si>
    <t>앱코 NCORE G30 트루포스 (화이트)</t>
  </si>
  <si>
    <t>피파온라인4</t>
  </si>
  <si>
    <t>★</t>
  </si>
  <si>
    <t>리그오브레전드</t>
  </si>
  <si>
    <t>★★★★</t>
  </si>
  <si>
    <t>▼모니터 연결단자</t>
    <phoneticPr fontId="2" type="noConversion"/>
  </si>
  <si>
    <t>No.21</t>
    <phoneticPr fontId="2" type="noConversion"/>
  </si>
  <si>
    <t>No.22</t>
    <phoneticPr fontId="2" type="noConversion"/>
  </si>
  <si>
    <t>인텔 셀러론 12세대 G6900</t>
  </si>
  <si>
    <t>인텔 코어i5-12세대 12600KF</t>
  </si>
  <si>
    <t>CPU쿨러</t>
    <phoneticPr fontId="2" type="noConversion"/>
  </si>
  <si>
    <t>인텔정품쿨러</t>
  </si>
  <si>
    <t>그래픽</t>
    <phoneticPr fontId="2" type="noConversion"/>
  </si>
  <si>
    <t>Geforce RTX3060 12G</t>
  </si>
  <si>
    <t>라데온 RX6500XT 4G</t>
  </si>
  <si>
    <t>메모리</t>
    <phoneticPr fontId="2" type="noConversion"/>
  </si>
  <si>
    <t>삼성전자 DDR4-3200 (8GB)</t>
  </si>
  <si>
    <t>삼성전자 DDR4-3200 (16GB)</t>
  </si>
  <si>
    <t>메인보드</t>
    <phoneticPr fontId="2" type="noConversion"/>
  </si>
  <si>
    <t>도시바 NVME 250G</t>
  </si>
  <si>
    <t>Western Digital 1TB</t>
  </si>
  <si>
    <t>Seagate BarraCuda 4TB</t>
  </si>
  <si>
    <t>파워</t>
    <phoneticPr fontId="2" type="noConversion"/>
  </si>
  <si>
    <t>마이크로닉스 800W</t>
  </si>
  <si>
    <t>케이스</t>
    <phoneticPr fontId="2" type="noConversion"/>
  </si>
  <si>
    <t>아이구주 HATCH 1 야인 (블랙)</t>
  </si>
  <si>
    <t>운영체제</t>
    <phoneticPr fontId="2" type="noConversion"/>
  </si>
  <si>
    <t>Windows 10 Pro (DSP/DVD)</t>
  </si>
  <si>
    <t>Windows 10 Home (DSP/DVD)</t>
  </si>
  <si>
    <t>No.23</t>
    <phoneticPr fontId="2" type="noConversion"/>
  </si>
  <si>
    <t>No.24</t>
    <phoneticPr fontId="2" type="noConversion"/>
  </si>
  <si>
    <t>r</t>
    <phoneticPr fontId="2" type="noConversion"/>
  </si>
  <si>
    <t>No.25</t>
    <phoneticPr fontId="2" type="noConversion"/>
  </si>
  <si>
    <t>No.26</t>
    <phoneticPr fontId="2" type="noConversion"/>
  </si>
  <si>
    <t>인텔UHD710내장</t>
  </si>
  <si>
    <t>가격</t>
    <phoneticPr fontId="2" type="noConversion"/>
  </si>
  <si>
    <t>쿨러</t>
    <phoneticPr fontId="2" type="noConversion"/>
  </si>
  <si>
    <t>열1</t>
  </si>
  <si>
    <t>열2</t>
  </si>
  <si>
    <t>열22</t>
  </si>
  <si>
    <t>열3</t>
  </si>
  <si>
    <t>열4</t>
    <phoneticPr fontId="2" type="noConversion"/>
  </si>
  <si>
    <t>하드</t>
    <phoneticPr fontId="2" type="noConversion"/>
  </si>
  <si>
    <t>1번</t>
    <phoneticPr fontId="2" type="noConversion"/>
  </si>
  <si>
    <t>2번</t>
    <phoneticPr fontId="2" type="noConversion"/>
  </si>
  <si>
    <t>공임</t>
    <phoneticPr fontId="2" type="noConversion"/>
  </si>
  <si>
    <t>합계</t>
    <phoneticPr fontId="2" type="noConversion"/>
  </si>
  <si>
    <t>수수료</t>
    <phoneticPr fontId="2" type="noConversion"/>
  </si>
  <si>
    <t>총 합산금액</t>
    <phoneticPr fontId="2" type="noConversion"/>
  </si>
  <si>
    <t>반올림합계</t>
    <phoneticPr fontId="2" type="noConversion"/>
  </si>
  <si>
    <t>3번</t>
    <phoneticPr fontId="2" type="noConversion"/>
  </si>
  <si>
    <t>4번</t>
    <phoneticPr fontId="2" type="noConversion"/>
  </si>
  <si>
    <t>5번</t>
    <phoneticPr fontId="2" type="noConversion"/>
  </si>
  <si>
    <t>6번</t>
    <phoneticPr fontId="2" type="noConversion"/>
  </si>
  <si>
    <t>7번</t>
    <phoneticPr fontId="2" type="noConversion"/>
  </si>
  <si>
    <t>8번</t>
    <phoneticPr fontId="2" type="noConversion"/>
  </si>
  <si>
    <t>9번</t>
    <phoneticPr fontId="2" type="noConversion"/>
  </si>
  <si>
    <t>10번</t>
    <phoneticPr fontId="2" type="noConversion"/>
  </si>
  <si>
    <t>11번</t>
    <phoneticPr fontId="2" type="noConversion"/>
  </si>
  <si>
    <t>12번</t>
    <phoneticPr fontId="2" type="noConversion"/>
  </si>
  <si>
    <t>13번</t>
    <phoneticPr fontId="2" type="noConversion"/>
  </si>
  <si>
    <t>14번</t>
    <phoneticPr fontId="2" type="noConversion"/>
  </si>
  <si>
    <t>15번</t>
    <phoneticPr fontId="2" type="noConversion"/>
  </si>
  <si>
    <t>16번</t>
    <phoneticPr fontId="2" type="noConversion"/>
  </si>
  <si>
    <t>17번</t>
    <phoneticPr fontId="2" type="noConversion"/>
  </si>
  <si>
    <t>18번</t>
    <phoneticPr fontId="2" type="noConversion"/>
  </si>
  <si>
    <t>MSI H510M-A PRO</t>
    <phoneticPr fontId="2" type="noConversion"/>
  </si>
  <si>
    <t>DAVEN D0 MESH 아크릴 (블랙)</t>
    <phoneticPr fontId="2" type="noConversion"/>
  </si>
  <si>
    <t>MSI PRO H610M-B DDR4</t>
    <phoneticPr fontId="2" type="noConversion"/>
  </si>
  <si>
    <t>아이구주 HATCH 1 야인 (블랙)</t>
    <phoneticPr fontId="2" type="noConversion"/>
  </si>
  <si>
    <t>darkFlash DK200(블랙)</t>
    <phoneticPr fontId="2" type="noConversion"/>
  </si>
  <si>
    <t>앱코 NCORE 커넬 강화유리</t>
    <phoneticPr fontId="2" type="noConversion"/>
  </si>
  <si>
    <t>Western Digital 1TB</t>
    <phoneticPr fontId="2" type="noConversion"/>
  </si>
  <si>
    <t>Western Digital 2TB</t>
  </si>
  <si>
    <t>Western Digital 4TB</t>
    <phoneticPr fontId="2" type="noConversion"/>
  </si>
  <si>
    <t>Seagate BarraCuda 1TB</t>
    <phoneticPr fontId="2" type="noConversion"/>
  </si>
  <si>
    <t>Seagate BarraCuda 2TB</t>
  </si>
  <si>
    <t>Seagate BarraCuda 4TB</t>
    <phoneticPr fontId="2" type="noConversion"/>
  </si>
  <si>
    <t>INTEL UHD610 built-in</t>
    <phoneticPr fontId="2" type="noConversion"/>
  </si>
  <si>
    <t>SAMSUNG DDR4-3200 (8GB)</t>
    <phoneticPr fontId="2" type="noConversion"/>
  </si>
  <si>
    <t>imation X931 Nvme256G</t>
    <phoneticPr fontId="2" type="noConversion"/>
  </si>
  <si>
    <t>Micronics VISION II 500W (정격)</t>
    <phoneticPr fontId="2" type="noConversion"/>
  </si>
  <si>
    <t>SAMSUNG DDR4-3200 (16GB)</t>
    <phoneticPr fontId="2" type="noConversion"/>
  </si>
  <si>
    <t>SAMSUNG 980 Nvme 500G</t>
    <phoneticPr fontId="2" type="noConversion"/>
  </si>
  <si>
    <t>Micronics VISION II 600W (정격)</t>
    <phoneticPr fontId="2" type="noConversion"/>
  </si>
  <si>
    <t>INTEL UHD710 built-in</t>
    <phoneticPr fontId="2" type="noConversion"/>
  </si>
  <si>
    <t>SAMSUNG DDR4-3200 (32GB)</t>
    <phoneticPr fontId="2" type="noConversion"/>
  </si>
  <si>
    <t xml:space="preserve">Micronics Classic II 600W 80PLUS (정격) </t>
    <phoneticPr fontId="2" type="noConversion"/>
  </si>
  <si>
    <t>INTEL UHD730 built-in</t>
    <phoneticPr fontId="2" type="noConversion"/>
  </si>
  <si>
    <t>SAMSUNG DDR5-4800 (16GB)</t>
    <phoneticPr fontId="2" type="noConversion"/>
  </si>
  <si>
    <t>MSI MAG B660M 박격포</t>
    <phoneticPr fontId="2" type="noConversion"/>
  </si>
  <si>
    <t>Micronics Classic II 700W 80PLUS (정격)</t>
    <phoneticPr fontId="2" type="noConversion"/>
  </si>
  <si>
    <t>INTEL UHD770 built-in</t>
    <phoneticPr fontId="2" type="noConversion"/>
  </si>
  <si>
    <t>SAMSUNG DDR5-4800 (32GB)</t>
    <phoneticPr fontId="2" type="noConversion"/>
  </si>
  <si>
    <t>삼성전자 PM9A1 NVMe 병행수입 (512GB)</t>
    <phoneticPr fontId="2" type="noConversion"/>
  </si>
  <si>
    <t>Micronics Classic II 800W 80PLUS (정격)</t>
    <phoneticPr fontId="2" type="noConversion"/>
  </si>
  <si>
    <t>앱코 NCORE G30 트루포스 (블랙)</t>
    <phoneticPr fontId="2" type="noConversion"/>
  </si>
  <si>
    <t>MSI Geforce GT1030 2G</t>
    <phoneticPr fontId="2" type="noConversion"/>
  </si>
  <si>
    <t>앱코 NCORE G30 트루포스 (화이트)</t>
    <phoneticPr fontId="2" type="noConversion"/>
  </si>
  <si>
    <t>MSI Geforce GTX1050 Ti 4G</t>
    <phoneticPr fontId="2" type="noConversion"/>
  </si>
  <si>
    <t>MSI Geforce GTX1650 4G</t>
    <phoneticPr fontId="2" type="noConversion"/>
  </si>
  <si>
    <t>MSI Geforce GTX1660 SUPER 6G</t>
    <phoneticPr fontId="2" type="noConversion"/>
  </si>
  <si>
    <t>MSI Geforce RTX3050 8G</t>
    <phoneticPr fontId="2" type="noConversion"/>
  </si>
  <si>
    <t>MSI Geforce RTX3060 12G</t>
    <phoneticPr fontId="2" type="noConversion"/>
  </si>
  <si>
    <t>MSI Geforce RTX3070 Ti 8G</t>
    <phoneticPr fontId="2" type="noConversion"/>
  </si>
  <si>
    <t>MSI Geforce RTX3070 8G</t>
    <phoneticPr fontId="2" type="noConversion"/>
  </si>
  <si>
    <t>MSI Geforce RTX3080 12G</t>
    <phoneticPr fontId="2" type="noConversion"/>
  </si>
  <si>
    <t>Office Monitor 24inch 75Hz</t>
    <phoneticPr fontId="2" type="noConversion"/>
  </si>
  <si>
    <t>intel Core i3-10th Gen 10105F</t>
    <phoneticPr fontId="2" type="noConversion"/>
  </si>
  <si>
    <t>L3 Cache 	6MB (4 Core 8 Thread)</t>
    <phoneticPr fontId="2" type="noConversion"/>
  </si>
  <si>
    <t>Intel Original Cooler (정품쿨러)</t>
    <phoneticPr fontId="2" type="noConversion"/>
  </si>
  <si>
    <t>Option (선택사항)</t>
    <phoneticPr fontId="2" type="noConversion"/>
  </si>
  <si>
    <t>Gaming Monitor 25inch 144Hz</t>
    <phoneticPr fontId="2" type="noConversion"/>
  </si>
  <si>
    <t>intel Core i3-10th Gen 10105</t>
    <phoneticPr fontId="2" type="noConversion"/>
  </si>
  <si>
    <t>intel Core i5-11th Gen 11400F</t>
    <phoneticPr fontId="2" type="noConversion"/>
  </si>
  <si>
    <t>L3 Cache 12MB (6 Core 12 Thread)</t>
    <phoneticPr fontId="2" type="noConversion"/>
  </si>
  <si>
    <t>intel Core i3-12th Gen 12100</t>
    <phoneticPr fontId="2" type="noConversion"/>
  </si>
  <si>
    <t>L3 Cache 12MB (4 Core 8 Thread)</t>
    <phoneticPr fontId="2" type="noConversion"/>
  </si>
  <si>
    <t>모니터 별매 
(monitor sold separately)</t>
    <phoneticPr fontId="2" type="noConversion"/>
  </si>
  <si>
    <t>intel Core i5-12th Gen 12400F</t>
    <phoneticPr fontId="2" type="noConversion"/>
  </si>
  <si>
    <t>L3 Cache 	18MB (6 Core 12 Thread)</t>
    <phoneticPr fontId="2" type="noConversion"/>
  </si>
  <si>
    <t>intel Core i5-12th Gen 12400</t>
    <phoneticPr fontId="2" type="noConversion"/>
  </si>
  <si>
    <t>intel Core i5-12th Gen 12600KF</t>
    <phoneticPr fontId="2" type="noConversion"/>
  </si>
  <si>
    <t>L3 Cache 	20MB (6+4 Core 12+4 Thread)</t>
    <phoneticPr fontId="2" type="noConversion"/>
  </si>
  <si>
    <t>intel Core i7-12th Gen 12700F</t>
    <phoneticPr fontId="2" type="noConversion"/>
  </si>
  <si>
    <t>L3 Cache 	25MB (8+4 Core 16+4 Thread)</t>
    <phoneticPr fontId="2" type="noConversion"/>
  </si>
  <si>
    <t>intel Core i7-12th Gen 12700</t>
    <phoneticPr fontId="2" type="noConversion"/>
  </si>
  <si>
    <t>intel Core i7-12th Gen 12700KF</t>
    <phoneticPr fontId="2" type="noConversion"/>
  </si>
  <si>
    <t>intel Core i9-12th Gen 12900F</t>
    <phoneticPr fontId="2" type="noConversion"/>
  </si>
  <si>
    <t>L3 Cache 	30MB (8+8 Core 16+8 Thread)</t>
    <phoneticPr fontId="2" type="noConversion"/>
  </si>
  <si>
    <t>intel Core i9-12th Gen 12900KF</t>
    <phoneticPr fontId="2" type="noConversion"/>
  </si>
  <si>
    <t>intel Pentium Gold 10th Gen G6405</t>
    <phoneticPr fontId="2" type="noConversion"/>
  </si>
  <si>
    <t>L3 Cache 	4MB (2 Core 4 Thread)</t>
    <phoneticPr fontId="2" type="noConversion"/>
  </si>
  <si>
    <t>intel Pentium Gold 12th Gen G7400</t>
    <phoneticPr fontId="2" type="noConversion"/>
  </si>
  <si>
    <t>L3 Cache 	6MB (2 Core 4 Thread)</t>
    <phoneticPr fontId="2" type="noConversion"/>
  </si>
  <si>
    <t xml:space="preserve">intel Celeron 10th Gen  G5905 </t>
    <phoneticPr fontId="2" type="noConversion"/>
  </si>
  <si>
    <t>L3 Cache 	4MB (2 Core 2 Thread)</t>
  </si>
  <si>
    <t>아이구주 HATCH 2 소이 (블랙)</t>
    <phoneticPr fontId="2" type="noConversion"/>
  </si>
  <si>
    <t>아이구주 HATCH 2 소이 (블랙)</t>
  </si>
  <si>
    <t>Heat Pipe 4 Cooler (공냉)</t>
    <phoneticPr fontId="2" type="noConversion"/>
  </si>
  <si>
    <t>Heat Pipe 6 Cooler Dual Pan(공냉)</t>
    <phoneticPr fontId="2" type="noConversion"/>
  </si>
  <si>
    <t>VAT별도가</t>
    <phoneticPr fontId="2" type="noConversion"/>
  </si>
  <si>
    <r>
      <rPr>
        <sz val="72"/>
        <color theme="0"/>
        <rFont val="맑은 고딕"/>
        <family val="3"/>
        <charset val="129"/>
        <scheme val="minor"/>
      </rPr>
      <t xml:space="preserve">리얼컴
</t>
    </r>
    <r>
      <rPr>
        <sz val="28"/>
        <color theme="0"/>
        <rFont val="맑은 고딕"/>
        <family val="3"/>
        <charset val="129"/>
        <scheme val="minor"/>
      </rPr>
      <t>REALCOM</t>
    </r>
    <r>
      <rPr>
        <sz val="30"/>
        <color rgb="FF00B0F0"/>
        <rFont val="맑은 고딕"/>
        <family val="3"/>
        <charset val="129"/>
        <scheme val="minor"/>
      </rPr>
      <t xml:space="preserve">
2022년</t>
    </r>
    <r>
      <rPr>
        <sz val="80"/>
        <color rgb="FF00B0F0"/>
        <rFont val="맑은 고딕"/>
        <family val="3"/>
        <charset val="129"/>
        <scheme val="minor"/>
      </rPr>
      <t xml:space="preserve">
8월
추천PC</t>
    </r>
    <r>
      <rPr>
        <sz val="40"/>
        <color rgb="FFFFFF00"/>
        <rFont val="맑은 고딕"/>
        <family val="3"/>
        <charset val="129"/>
        <scheme val="minor"/>
      </rPr>
      <t xml:space="preserve">
네이버카페
운영중
</t>
    </r>
    <r>
      <rPr>
        <sz val="30"/>
        <color rgb="FFFFFF00"/>
        <rFont val="맑은 고딕"/>
        <family val="3"/>
        <charset val="129"/>
        <scheme val="minor"/>
      </rPr>
      <t>café.naver.com/
realcom7</t>
    </r>
    <r>
      <rPr>
        <sz val="40"/>
        <color rgb="FFFFFF00"/>
        <rFont val="맑은 고딕"/>
        <family val="3"/>
        <charset val="129"/>
        <scheme val="minor"/>
      </rPr>
      <t xml:space="preserve">
&lt;친절상담!&gt;
&lt;부담ZERO!&gt;
리얼컴은
품질 및 내부 
선정리는 물론
사후서비스
또한 
최고입니다.
정직한
견적
받아보세요!</t>
    </r>
    <phoneticPr fontId="2" type="noConversion"/>
  </si>
  <si>
    <t>Heat Pipe 6 Cooler Dual Pan(공냉)</t>
  </si>
  <si>
    <t>Heat Pipe 4 Cooler (공냉)</t>
  </si>
  <si>
    <t xml:space="preserve">AMD Ryzen5-4th Gen 5600X </t>
  </si>
  <si>
    <t xml:space="preserve">AMD Ryzen5-4th Gen 5600X </t>
    <phoneticPr fontId="2" type="noConversion"/>
  </si>
  <si>
    <t>AMD Ryzen7-4th Gen 5700G</t>
  </si>
  <si>
    <t>AMD Ryzen7-4th Gen 5700G</t>
    <phoneticPr fontId="2" type="noConversion"/>
  </si>
  <si>
    <t>AMD Ryzen7-4th Gen 5800X3D</t>
  </si>
  <si>
    <t>AMD Ryzen7-4th Gen 5800X3D</t>
    <phoneticPr fontId="2" type="noConversion"/>
  </si>
  <si>
    <t>AMD Ryzen7-4th Gen 5800X</t>
  </si>
  <si>
    <t>AMD Ryzen7-4th Gen 5800X</t>
    <phoneticPr fontId="2" type="noConversion"/>
  </si>
  <si>
    <t>L3 Cache 	96MB (8 Core 16 Thread)</t>
    <phoneticPr fontId="2" type="noConversion"/>
  </si>
  <si>
    <t>L3 Cache 	32MB (8 Core 16 Thread)</t>
    <phoneticPr fontId="2" type="noConversion"/>
  </si>
  <si>
    <t>L3 Cache 	16MB (8 Core 16 Thread)</t>
    <phoneticPr fontId="2" type="noConversion"/>
  </si>
  <si>
    <t>L3 Cache 	32MB (6 Core 12 Thread)</t>
    <phoneticPr fontId="2" type="noConversion"/>
  </si>
  <si>
    <t>AMD Radeon Graphic 8</t>
  </si>
  <si>
    <t>AMD Radeon Graphic 8</t>
    <phoneticPr fontId="2" type="noConversion"/>
  </si>
  <si>
    <t>MSI A520M-A PRO</t>
  </si>
  <si>
    <t>MSI A520M-A PRO</t>
    <phoneticPr fontId="2" type="noConversion"/>
  </si>
  <si>
    <t>MSI MAG B550M 박격포</t>
  </si>
  <si>
    <t>MSI MAG B550M 박격포</t>
    <phoneticPr fontId="2" type="noConversion"/>
  </si>
  <si>
    <t>AMD Original Cooler (정품쿨러)</t>
    <phoneticPr fontId="2" type="noConversion"/>
  </si>
  <si>
    <t>darkFlash DK200(화이트)</t>
  </si>
  <si>
    <t>darkFlash DK200(화이트)</t>
    <phoneticPr fontId="2" type="noConversion"/>
  </si>
  <si>
    <t>Micronics VISION II 600W (정격)</t>
  </si>
  <si>
    <t>저사양 3D게임 / 
디자인 No.7</t>
    <phoneticPr fontId="2" type="noConversion"/>
  </si>
  <si>
    <t>저사양 3D게임 / 
실속형 디자인 No.7</t>
    <phoneticPr fontId="2" type="noConversion"/>
  </si>
  <si>
    <t>고사양 3D게임 /
가성비 No.10</t>
    <phoneticPr fontId="2" type="noConversion"/>
  </si>
  <si>
    <t>고사양 3D게임 / 
가성비 No.12</t>
    <phoneticPr fontId="2" type="noConversion"/>
  </si>
  <si>
    <t>고사양 3D게임 /
가성비 No.14</t>
    <phoneticPr fontId="2" type="noConversion"/>
  </si>
  <si>
    <t>Western Digital SN570 NVMe (500GB)</t>
  </si>
  <si>
    <t>Western Digital SN570 NVMe (500GB)</t>
    <phoneticPr fontId="2" type="noConversion"/>
  </si>
  <si>
    <t>MSI Geforce RTX3060Ti 8G</t>
    <phoneticPr fontId="2" type="noConversion"/>
  </si>
  <si>
    <t>고사양 3D게임 / 
4K 영상편집 No.16</t>
    <phoneticPr fontId="2" type="noConversion"/>
  </si>
  <si>
    <t>고사양 3D게임 / 
4K 영상편집 No.17</t>
    <phoneticPr fontId="2" type="noConversion"/>
  </si>
  <si>
    <t>고사양 3D게임 / 
4K 영상편집 No.18</t>
    <phoneticPr fontId="2" type="noConversion"/>
  </si>
  <si>
    <t>Western Digital SN570 NVMe (1TB)</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</si>
</sst>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mm&quot;월&quot;\ dd&quot;일&quot;"/>
  </numFmts>
  <fonts count="28" x14ac:knownFonts="1">
    <font>
      <sz val="11"/>
      <color theme="1"/>
      <name val="맑은 고딕"/>
      <family val="2"/>
      <charset val="129"/>
      <scheme val="minor"/>
    </font>
    <font>
      <sz val="11"/>
      <color rgb="FFFF0000"/>
      <name val="맑은 고딕"/>
      <family val="2"/>
      <charset val="129"/>
      <scheme val="minor"/>
    </font>
    <font>
      <sz val="8"/>
      <name val="맑은 고딕"/>
      <family val="2"/>
      <charset val="129"/>
      <scheme val="minor"/>
    </font>
    <font>
      <b/>
      <sz val="11"/>
      <color theme="1"/>
      <name val="맑은 고딕"/>
      <family val="3"/>
      <charset val="129"/>
      <scheme val="minor"/>
    </font>
    <font>
      <sz val="48"/>
      <color theme="0"/>
      <name val="휴먼둥근헤드라인"/>
      <family val="1"/>
      <charset val="129"/>
    </font>
    <font>
      <sz val="11"/>
      <color theme="1"/>
      <name val="HY헤드라인M"/>
      <family val="1"/>
      <charset val="129"/>
    </font>
    <font>
      <sz val="11"/>
      <color rgb="FFFF0000"/>
      <name val="HY헤드라인M"/>
      <family val="1"/>
      <charset val="129"/>
    </font>
    <font>
      <b/>
      <sz val="11"/>
      <color theme="1"/>
      <name val="HY헤드라인M"/>
      <family val="1"/>
      <charset val="129"/>
    </font>
    <font>
      <sz val="48"/>
      <color rgb="FF0070C0"/>
      <name val="휴먼둥근헤드라인"/>
      <family val="1"/>
      <charset val="129"/>
    </font>
    <font>
      <b/>
      <sz val="11"/>
      <color theme="1"/>
      <name val="HY견고딕"/>
      <family val="1"/>
      <charset val="129"/>
    </font>
    <font>
      <sz val="30"/>
      <color theme="1" tint="0.249977111117893"/>
      <name val="휴먼둥근헤드라인"/>
      <family val="1"/>
      <charset val="129"/>
    </font>
    <font>
      <sz val="12"/>
      <color theme="1"/>
      <name val="맑은 고딕"/>
      <family val="3"/>
      <charset val="129"/>
      <scheme val="minor"/>
    </font>
    <font>
      <sz val="12"/>
      <color rgb="FFFF0000"/>
      <name val="맑은 고딕"/>
      <family val="3"/>
      <charset val="129"/>
      <scheme val="minor"/>
    </font>
    <font>
      <b/>
      <sz val="11"/>
      <color rgb="FFFF0000"/>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3"/>
      <charset val="129"/>
      <scheme val="minor"/>
    </font>
    <font>
      <sz val="22"/>
      <color theme="0"/>
      <name val="휴먼둥근헤드라인"/>
      <family val="1"/>
      <charset val="129"/>
    </font>
    <font>
      <sz val="11"/>
      <color rgb="FFFF0000"/>
      <name val="맑은 고딕"/>
      <family val="3"/>
      <charset val="129"/>
      <scheme val="minor"/>
    </font>
    <font>
      <sz val="14"/>
      <color theme="1"/>
      <name val="맑은 고딕"/>
      <family val="2"/>
      <charset val="129"/>
      <scheme val="minor"/>
    </font>
    <font>
      <sz val="12"/>
      <color rgb="FFFF0000"/>
      <name val="HY헤드라인M"/>
      <family val="1"/>
      <charset val="129"/>
    </font>
    <font>
      <sz val="40"/>
      <color rgb="FFFFFF00"/>
      <name val="맑은 고딕"/>
      <family val="3"/>
      <charset val="129"/>
      <scheme val="minor"/>
    </font>
    <font>
      <sz val="30"/>
      <color rgb="FFFFFF00"/>
      <name val="맑은 고딕"/>
      <family val="3"/>
      <charset val="129"/>
      <scheme val="minor"/>
    </font>
    <font>
      <sz val="29"/>
      <color theme="1" tint="0.249977111117893"/>
      <name val="휴먼둥근헤드라인"/>
      <family val="1"/>
      <charset val="129"/>
    </font>
    <font>
      <sz val="80"/>
      <color rgb="FF00B0F0"/>
      <name val="맑은 고딕"/>
      <family val="3"/>
      <charset val="129"/>
      <scheme val="minor"/>
    </font>
    <font>
      <sz val="30"/>
      <color rgb="FF00B0F0"/>
      <name val="맑은 고딕"/>
      <family val="3"/>
      <charset val="129"/>
      <scheme val="minor"/>
    </font>
    <font>
      <sz val="28"/>
      <color theme="0"/>
      <name val="맑은 고딕"/>
      <family val="3"/>
      <charset val="129"/>
      <scheme val="minor"/>
    </font>
    <font>
      <sz val="72"/>
      <color theme="0"/>
      <name val="맑은 고딕"/>
      <family val="3"/>
      <charset val="129"/>
      <scheme val="minor"/>
    </font>
  </fonts>
  <fills count="16">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rgb="FFFF00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s>
  <cellStyleXfs count="1">
    <xf numFmtId="0" fontId="0" fillId="0" borderId="0">
      <alignment vertical="center"/>
    </xf>
  </cellStyleXfs>
  <cellXfs count="65">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7" fillId="0" borderId="0" xfId="0" applyFont="1">
      <alignment vertical="center"/>
    </xf>
    <xf numFmtId="0" fontId="5" fillId="0" borderId="0" xfId="0" applyFont="1" applyAlignment="1">
      <alignment horizontal="center" vertical="center"/>
    </xf>
    <xf numFmtId="0" fontId="0" fillId="0" borderId="0" xfId="0" applyAlignment="1">
      <alignment vertical="center" wrapText="1"/>
    </xf>
    <xf numFmtId="176" fontId="0" fillId="0" borderId="0" xfId="0" applyNumberFormat="1">
      <alignment vertical="center"/>
    </xf>
    <xf numFmtId="176" fontId="0" fillId="0" borderId="0" xfId="0" applyNumberFormat="1" applyAlignment="1">
      <alignment vertical="center" wrapText="1"/>
    </xf>
    <xf numFmtId="0" fontId="0" fillId="0" borderId="1" xfId="0" applyBorder="1" applyAlignment="1">
      <alignment horizontal="center" vertical="center"/>
    </xf>
    <xf numFmtId="177" fontId="0" fillId="0" borderId="1" xfId="0" applyNumberFormat="1" applyBorder="1">
      <alignment vertical="center"/>
    </xf>
    <xf numFmtId="0" fontId="9" fillId="0" borderId="1" xfId="0" applyFont="1" applyBorder="1" applyAlignment="1">
      <alignment horizontal="center" vertical="center"/>
    </xf>
    <xf numFmtId="0" fontId="0" fillId="0" borderId="1" xfId="0" applyBorder="1">
      <alignment vertical="center"/>
    </xf>
    <xf numFmtId="177" fontId="0" fillId="6" borderId="1" xfId="0" applyNumberFormat="1" applyFill="1" applyBorder="1">
      <alignment vertical="center"/>
    </xf>
    <xf numFmtId="176" fontId="9" fillId="6" borderId="1" xfId="0" applyNumberFormat="1" applyFont="1" applyFill="1" applyBorder="1" applyAlignment="1">
      <alignment horizontal="center" vertical="center"/>
    </xf>
    <xf numFmtId="177" fontId="0" fillId="4" borderId="1" xfId="0" applyNumberFormat="1" applyFill="1" applyBorder="1">
      <alignment vertical="center"/>
    </xf>
    <xf numFmtId="176" fontId="9" fillId="4" borderId="1" xfId="0" applyNumberFormat="1" applyFont="1" applyFill="1" applyBorder="1" applyAlignment="1">
      <alignment horizontal="center" vertical="center"/>
    </xf>
    <xf numFmtId="177" fontId="0" fillId="5" borderId="1" xfId="0" applyNumberFormat="1" applyFill="1" applyBorder="1">
      <alignment vertical="center"/>
    </xf>
    <xf numFmtId="176" fontId="9" fillId="5" borderId="1" xfId="0" applyNumberFormat="1" applyFont="1" applyFill="1" applyBorder="1" applyAlignment="1">
      <alignment horizontal="center" vertical="center"/>
    </xf>
    <xf numFmtId="177" fontId="0" fillId="2" borderId="1" xfId="0" applyNumberFormat="1" applyFill="1" applyBorder="1">
      <alignment vertical="center"/>
    </xf>
    <xf numFmtId="176" fontId="3" fillId="2" borderId="1" xfId="0" applyNumberFormat="1" applyFont="1" applyFill="1" applyBorder="1" applyAlignment="1">
      <alignment horizontal="center" vertical="center"/>
    </xf>
    <xf numFmtId="176" fontId="0" fillId="0" borderId="1" xfId="0" applyNumberFormat="1" applyBorder="1">
      <alignment vertical="center"/>
    </xf>
    <xf numFmtId="0" fontId="11" fillId="0" borderId="0" xfId="0" applyFont="1">
      <alignment vertical="center"/>
    </xf>
    <xf numFmtId="0" fontId="12" fillId="0" borderId="0" xfId="0" applyFont="1">
      <alignment vertical="center"/>
    </xf>
    <xf numFmtId="0" fontId="11" fillId="0" borderId="0" xfId="0" applyFont="1" applyAlignment="1">
      <alignment horizontal="center" vertical="center"/>
    </xf>
    <xf numFmtId="0" fontId="1" fillId="0" borderId="0" xfId="0" applyFont="1">
      <alignment vertical="center"/>
    </xf>
    <xf numFmtId="0" fontId="1" fillId="7" borderId="0" xfId="0" applyFont="1" applyFill="1">
      <alignment vertical="center"/>
    </xf>
    <xf numFmtId="176" fontId="0" fillId="0" borderId="0" xfId="0" applyNumberFormat="1" applyAlignment="1">
      <alignment horizontal="center" vertical="center"/>
    </xf>
    <xf numFmtId="0" fontId="0" fillId="0" borderId="0" xfId="0" applyAlignment="1">
      <alignment horizontal="center" vertical="center" wrapText="1"/>
    </xf>
    <xf numFmtId="0" fontId="0" fillId="8" borderId="0" xfId="0" applyFill="1" applyAlignment="1">
      <alignment horizontal="center" vertical="center"/>
    </xf>
    <xf numFmtId="0" fontId="0" fillId="8" borderId="0" xfId="0" applyFill="1">
      <alignment vertical="center"/>
    </xf>
    <xf numFmtId="0" fontId="14" fillId="0" borderId="0" xfId="0" applyFont="1" applyAlignment="1">
      <alignment horizontal="center" vertical="center" wrapText="1"/>
    </xf>
    <xf numFmtId="0" fontId="15" fillId="0" borderId="0" xfId="0" applyFont="1" applyAlignment="1">
      <alignment horizontal="center" vertical="center"/>
    </xf>
    <xf numFmtId="176" fontId="0" fillId="9" borderId="2" xfId="0" applyNumberFormat="1" applyFill="1" applyBorder="1">
      <alignment vertical="center"/>
    </xf>
    <xf numFmtId="176" fontId="0" fillId="0" borderId="2" xfId="0" applyNumberFormat="1" applyBorder="1">
      <alignment vertical="center"/>
    </xf>
    <xf numFmtId="0" fontId="16" fillId="0" borderId="0" xfId="0" applyFont="1">
      <alignment vertical="center"/>
    </xf>
    <xf numFmtId="0" fontId="3" fillId="2" borderId="0" xfId="0" applyFont="1" applyFill="1">
      <alignment vertical="center"/>
    </xf>
    <xf numFmtId="0" fontId="3" fillId="0" borderId="0" xfId="0" applyFont="1" applyAlignment="1">
      <alignment horizontal="left" vertical="center"/>
    </xf>
    <xf numFmtId="0" fontId="16" fillId="10" borderId="0" xfId="0" applyFont="1" applyFill="1">
      <alignment vertical="center"/>
    </xf>
    <xf numFmtId="0" fontId="0" fillId="10" borderId="0" xfId="0" applyFill="1">
      <alignment vertical="center"/>
    </xf>
    <xf numFmtId="177" fontId="0" fillId="0" borderId="0" xfId="0" applyNumberFormat="1" applyAlignment="1">
      <alignment horizontal="center" vertical="center"/>
    </xf>
    <xf numFmtId="0" fontId="0" fillId="11" borderId="0" xfId="0" applyFill="1">
      <alignment vertical="center"/>
    </xf>
    <xf numFmtId="0" fontId="0" fillId="12" borderId="0" xfId="0" applyFill="1">
      <alignment vertical="center"/>
    </xf>
    <xf numFmtId="0" fontId="0" fillId="13" borderId="0" xfId="0" applyFill="1">
      <alignment vertical="center"/>
    </xf>
    <xf numFmtId="0" fontId="0" fillId="6" borderId="0" xfId="0" applyFill="1">
      <alignment vertical="center"/>
    </xf>
    <xf numFmtId="0" fontId="19"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7" fillId="3" borderId="0" xfId="0" applyFont="1" applyFill="1" applyAlignment="1">
      <alignment horizontal="center" vertical="center" wrapText="1"/>
    </xf>
    <xf numFmtId="0" fontId="6" fillId="0" borderId="0" xfId="0" applyFont="1" applyAlignment="1">
      <alignment horizontal="center" vertical="center"/>
    </xf>
    <xf numFmtId="0" fontId="1" fillId="0" borderId="0" xfId="0" applyFont="1" applyAlignment="1">
      <alignment horizontal="center" vertical="center"/>
    </xf>
    <xf numFmtId="0" fontId="20" fillId="0" borderId="0" xfId="0" applyFont="1" applyAlignment="1">
      <alignment horizontal="center" vertical="center"/>
    </xf>
    <xf numFmtId="0" fontId="4" fillId="3" borderId="0" xfId="0" applyFont="1" applyFill="1" applyAlignment="1">
      <alignment horizontal="center" vertical="center"/>
    </xf>
    <xf numFmtId="0" fontId="0" fillId="3" borderId="0" xfId="0" applyFill="1" applyAlignment="1">
      <alignment horizontal="center" vertical="center"/>
    </xf>
    <xf numFmtId="0" fontId="8" fillId="3" borderId="0" xfId="0" applyFont="1" applyFill="1" applyAlignment="1">
      <alignment horizontal="center" vertical="center"/>
    </xf>
    <xf numFmtId="176" fontId="10" fillId="0" borderId="0" xfId="0" applyNumberFormat="1" applyFont="1" applyAlignment="1">
      <alignment horizontal="center" vertical="center"/>
    </xf>
    <xf numFmtId="0" fontId="21" fillId="14" borderId="0" xfId="0" applyFont="1" applyFill="1" applyAlignment="1">
      <alignment horizontal="center" vertical="center" wrapText="1"/>
    </xf>
    <xf numFmtId="178"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0" applyFont="1" applyAlignment="1">
      <alignment horizontal="center" vertical="center"/>
    </xf>
    <xf numFmtId="176" fontId="23" fillId="0" borderId="0" xfId="0" applyNumberFormat="1" applyFont="1" applyAlignment="1">
      <alignment horizontal="center" vertical="center"/>
    </xf>
    <xf numFmtId="0" fontId="21" fillId="0" borderId="0" xfId="0" applyFont="1" applyFill="1" applyAlignment="1">
      <alignment vertical="center" wrapText="1"/>
    </xf>
    <xf numFmtId="176" fontId="23" fillId="5" borderId="0" xfId="0" applyNumberFormat="1" applyFont="1" applyFill="1" applyAlignment="1">
      <alignment horizontal="center" vertical="center"/>
    </xf>
    <xf numFmtId="0" fontId="0" fillId="15" borderId="0" xfId="0" applyFill="1">
      <alignment vertical="center"/>
    </xf>
  </cellXfs>
  <cellStyles count="1">
    <cellStyle name="표준" xfId="0" builtinId="0"/>
  </cellStyles>
  <dxfs count="51">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0" formatCode="General"/>
    </dxf>
    <dxf>
      <numFmt numFmtId="176" formatCode="#,##0_ "/>
    </dxf>
    <dxf>
      <numFmt numFmtId="176" formatCode="#,##0_ "/>
    </dxf>
    <dxf>
      <numFmt numFmtId="0" formatCode="General"/>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5.emf"/><Relationship Id="rId1" Type="http://schemas.openxmlformats.org/officeDocument/2006/relationships/image" Target="../media/image2.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5.emf"/><Relationship Id="rId1" Type="http://schemas.openxmlformats.org/officeDocument/2006/relationships/image" Target="../media/image2.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5</xdr:col>
      <xdr:colOff>123263</xdr:colOff>
      <xdr:row>17</xdr:row>
      <xdr:rowOff>11205</xdr:rowOff>
    </xdr:from>
    <xdr:to>
      <xdr:col>6</xdr:col>
      <xdr:colOff>26501</xdr:colOff>
      <xdr:row>46</xdr:row>
      <xdr:rowOff>185131</xdr:rowOff>
    </xdr:to>
    <xdr:pic>
      <xdr:nvPicPr>
        <xdr:cNvPr id="8" name="그림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85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212118</xdr:colOff>
      <xdr:row>21</xdr:row>
      <xdr:rowOff>190499</xdr:rowOff>
    </xdr:from>
    <xdr:to>
      <xdr:col>4</xdr:col>
      <xdr:colOff>1554035</xdr:colOff>
      <xdr:row>26</xdr:row>
      <xdr:rowOff>31935</xdr:rowOff>
    </xdr:to>
    <xdr:pic>
      <xdr:nvPicPr>
        <xdr:cNvPr id="9" name="그림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582" y="4490356"/>
          <a:ext cx="1341917"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89646</xdr:colOff>
      <xdr:row>44</xdr:row>
      <xdr:rowOff>212911</xdr:rowOff>
    </xdr:from>
    <xdr:to>
      <xdr:col>2</xdr:col>
      <xdr:colOff>432546</xdr:colOff>
      <xdr:row>46</xdr:row>
      <xdr:rowOff>66675</xdr:rowOff>
    </xdr:to>
    <xdr:pic>
      <xdr:nvPicPr>
        <xdr:cNvPr id="11" name="그림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112059</xdr:colOff>
      <xdr:row>45</xdr:row>
      <xdr:rowOff>11206</xdr:rowOff>
    </xdr:from>
    <xdr:to>
      <xdr:col>7</xdr:col>
      <xdr:colOff>454959</xdr:colOff>
      <xdr:row>46</xdr:row>
      <xdr:rowOff>77882</xdr:rowOff>
    </xdr:to>
    <xdr:pic>
      <xdr:nvPicPr>
        <xdr:cNvPr id="15" name="그림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192102</xdr:colOff>
      <xdr:row>22</xdr:row>
      <xdr:rowOff>5483</xdr:rowOff>
    </xdr:from>
    <xdr:to>
      <xdr:col>9</xdr:col>
      <xdr:colOff>1534020</xdr:colOff>
      <xdr:row>26</xdr:row>
      <xdr:rowOff>51026</xdr:rowOff>
    </xdr:to>
    <xdr:pic>
      <xdr:nvPicPr>
        <xdr:cNvPr id="16" name="그림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5245" y="4509447"/>
          <a:ext cx="1341918"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17</xdr:col>
      <xdr:colOff>89646</xdr:colOff>
      <xdr:row>16</xdr:row>
      <xdr:rowOff>212910</xdr:rowOff>
    </xdr:from>
    <xdr:ext cx="194591" cy="6348367"/>
    <xdr:pic>
      <xdr:nvPicPr>
        <xdr:cNvPr id="19" name="그림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07440" y="139737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280152</xdr:colOff>
      <xdr:row>21</xdr:row>
      <xdr:rowOff>190499</xdr:rowOff>
    </xdr:from>
    <xdr:ext cx="1353924" cy="905995"/>
    <xdr:pic>
      <xdr:nvPicPr>
        <xdr:cNvPr id="20" name="그림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4759" y="449035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44</xdr:row>
      <xdr:rowOff>212911</xdr:rowOff>
    </xdr:from>
    <xdr:ext cx="342900" cy="279587"/>
    <xdr:pic>
      <xdr:nvPicPr>
        <xdr:cNvPr id="22" name="그림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45</xdr:row>
      <xdr:rowOff>11206</xdr:rowOff>
    </xdr:from>
    <xdr:ext cx="342900" cy="279587"/>
    <xdr:pic>
      <xdr:nvPicPr>
        <xdr:cNvPr id="23" name="그림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260134</xdr:colOff>
      <xdr:row>22</xdr:row>
      <xdr:rowOff>5483</xdr:rowOff>
    </xdr:from>
    <xdr:ext cx="1353924" cy="905995"/>
    <xdr:pic>
      <xdr:nvPicPr>
        <xdr:cNvPr id="24" name="그림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3420" y="450944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480731</xdr:colOff>
      <xdr:row>1</xdr:row>
      <xdr:rowOff>128229</xdr:rowOff>
    </xdr:from>
    <xdr:ext cx="1879342" cy="2473138"/>
    <xdr:pic>
      <xdr:nvPicPr>
        <xdr:cNvPr id="34" name="그림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931517"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17</xdr:row>
      <xdr:rowOff>11205</xdr:rowOff>
    </xdr:from>
    <xdr:ext cx="194591" cy="6348367"/>
    <xdr:pic>
      <xdr:nvPicPr>
        <xdr:cNvPr id="35" name="그림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3984940"/>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225721</xdr:colOff>
      <xdr:row>21</xdr:row>
      <xdr:rowOff>190499</xdr:rowOff>
    </xdr:from>
    <xdr:ext cx="1353924" cy="905995"/>
    <xdr:pic>
      <xdr:nvPicPr>
        <xdr:cNvPr id="36" name="그림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70471" y="449035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44</xdr:row>
      <xdr:rowOff>212911</xdr:rowOff>
    </xdr:from>
    <xdr:ext cx="342900" cy="279587"/>
    <xdr:pic>
      <xdr:nvPicPr>
        <xdr:cNvPr id="38" name="그림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993526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45</xdr:row>
      <xdr:rowOff>11206</xdr:rowOff>
    </xdr:from>
    <xdr:ext cx="342900" cy="279587"/>
    <xdr:pic>
      <xdr:nvPicPr>
        <xdr:cNvPr id="39" name="그림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994647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341778</xdr:colOff>
      <xdr:row>22</xdr:row>
      <xdr:rowOff>5483</xdr:rowOff>
    </xdr:from>
    <xdr:ext cx="1353924" cy="905995"/>
    <xdr:pic>
      <xdr:nvPicPr>
        <xdr:cNvPr id="40" name="그림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65207" y="450944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480731</xdr:colOff>
      <xdr:row>1</xdr:row>
      <xdr:rowOff>128229</xdr:rowOff>
    </xdr:from>
    <xdr:ext cx="1879342" cy="2473138"/>
    <xdr:pic>
      <xdr:nvPicPr>
        <xdr:cNvPr id="26" name="그림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61660"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17</xdr:row>
      <xdr:rowOff>11205</xdr:rowOff>
    </xdr:from>
    <xdr:ext cx="194591" cy="6348367"/>
    <xdr:pic>
      <xdr:nvPicPr>
        <xdr:cNvPr id="27" name="그림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24361587"/>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280150</xdr:colOff>
      <xdr:row>21</xdr:row>
      <xdr:rowOff>190499</xdr:rowOff>
    </xdr:from>
    <xdr:ext cx="1353924" cy="905995"/>
    <xdr:pic>
      <xdr:nvPicPr>
        <xdr:cNvPr id="28" name="그림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2539252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40</xdr:col>
      <xdr:colOff>1143000</xdr:colOff>
      <xdr:row>21</xdr:row>
      <xdr:rowOff>182614</xdr:rowOff>
    </xdr:from>
    <xdr:ext cx="1143000" cy="870180"/>
    <xdr:pic>
      <xdr:nvPicPr>
        <xdr:cNvPr id="29" name="그림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2538464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44</xdr:row>
      <xdr:rowOff>212911</xdr:rowOff>
    </xdr:from>
    <xdr:ext cx="342900" cy="279587"/>
    <xdr:pic>
      <xdr:nvPicPr>
        <xdr:cNvPr id="30" name="그림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3031191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45</xdr:row>
      <xdr:rowOff>11206</xdr:rowOff>
    </xdr:from>
    <xdr:ext cx="342900" cy="279587"/>
    <xdr:pic>
      <xdr:nvPicPr>
        <xdr:cNvPr id="31" name="그림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3032311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480731</xdr:colOff>
      <xdr:row>1</xdr:row>
      <xdr:rowOff>128229</xdr:rowOff>
    </xdr:from>
    <xdr:ext cx="1879342" cy="2473138"/>
    <xdr:pic>
      <xdr:nvPicPr>
        <xdr:cNvPr id="42" name="그림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191802"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17</xdr:row>
      <xdr:rowOff>11205</xdr:rowOff>
    </xdr:from>
    <xdr:ext cx="194591" cy="6348367"/>
    <xdr:pic>
      <xdr:nvPicPr>
        <xdr:cNvPr id="43" name="그림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670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280150</xdr:colOff>
      <xdr:row>21</xdr:row>
      <xdr:rowOff>190499</xdr:rowOff>
    </xdr:from>
    <xdr:ext cx="1353924" cy="905995"/>
    <xdr:pic>
      <xdr:nvPicPr>
        <xdr:cNvPr id="44" name="그림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3570194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21</xdr:row>
      <xdr:rowOff>182614</xdr:rowOff>
    </xdr:from>
    <xdr:ext cx="1143000" cy="870180"/>
    <xdr:pic>
      <xdr:nvPicPr>
        <xdr:cNvPr id="45" name="그림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35694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44</xdr:row>
      <xdr:rowOff>212911</xdr:rowOff>
    </xdr:from>
    <xdr:ext cx="342900" cy="279587"/>
    <xdr:pic>
      <xdr:nvPicPr>
        <xdr:cNvPr id="46" name="그림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40621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45</xdr:row>
      <xdr:rowOff>11206</xdr:rowOff>
    </xdr:from>
    <xdr:ext cx="342900" cy="279587"/>
    <xdr:pic>
      <xdr:nvPicPr>
        <xdr:cNvPr id="47" name="그림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40632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67</xdr:row>
      <xdr:rowOff>11205</xdr:rowOff>
    </xdr:from>
    <xdr:ext cx="194591" cy="6348367"/>
    <xdr:pic>
      <xdr:nvPicPr>
        <xdr:cNvPr id="51" name="그림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450252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71</xdr:row>
      <xdr:rowOff>190499</xdr:rowOff>
    </xdr:from>
    <xdr:ext cx="1353924" cy="905995"/>
    <xdr:pic>
      <xdr:nvPicPr>
        <xdr:cNvPr id="52" name="그림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4605617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71</xdr:row>
      <xdr:rowOff>182614</xdr:rowOff>
    </xdr:from>
    <xdr:ext cx="1143000" cy="870180"/>
    <xdr:pic>
      <xdr:nvPicPr>
        <xdr:cNvPr id="53" name="그림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4604829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94</xdr:row>
      <xdr:rowOff>212911</xdr:rowOff>
    </xdr:from>
    <xdr:ext cx="342900" cy="279587"/>
    <xdr:pic>
      <xdr:nvPicPr>
        <xdr:cNvPr id="54" name="그림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5097555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95</xdr:row>
      <xdr:rowOff>11206</xdr:rowOff>
    </xdr:from>
    <xdr:ext cx="342900" cy="279587"/>
    <xdr:pic>
      <xdr:nvPicPr>
        <xdr:cNvPr id="55" name="그림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5098676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1231844</xdr:colOff>
      <xdr:row>72</xdr:row>
      <xdr:rowOff>52027</xdr:rowOff>
    </xdr:from>
    <xdr:ext cx="1143000" cy="870180"/>
    <xdr:pic>
      <xdr:nvPicPr>
        <xdr:cNvPr id="57" name="그림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4987" y="1472052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17</xdr:col>
      <xdr:colOff>123263</xdr:colOff>
      <xdr:row>67</xdr:row>
      <xdr:rowOff>11205</xdr:rowOff>
    </xdr:from>
    <xdr:ext cx="194591" cy="6348367"/>
    <xdr:pic>
      <xdr:nvPicPr>
        <xdr:cNvPr id="59" name="그림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55424293"/>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280150</xdr:colOff>
      <xdr:row>71</xdr:row>
      <xdr:rowOff>190499</xdr:rowOff>
    </xdr:from>
    <xdr:ext cx="1353924" cy="905995"/>
    <xdr:pic>
      <xdr:nvPicPr>
        <xdr:cNvPr id="60" name="그림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5645523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1143000</xdr:colOff>
      <xdr:row>71</xdr:row>
      <xdr:rowOff>182614</xdr:rowOff>
    </xdr:from>
    <xdr:ext cx="1143000" cy="870180"/>
    <xdr:pic>
      <xdr:nvPicPr>
        <xdr:cNvPr id="61" name="그림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5644734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94</xdr:row>
      <xdr:rowOff>212911</xdr:rowOff>
    </xdr:from>
    <xdr:ext cx="342900" cy="279587"/>
    <xdr:pic>
      <xdr:nvPicPr>
        <xdr:cNvPr id="62" name="그림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6137461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95</xdr:row>
      <xdr:rowOff>11206</xdr:rowOff>
    </xdr:from>
    <xdr:ext cx="342900" cy="279587"/>
    <xdr:pic>
      <xdr:nvPicPr>
        <xdr:cNvPr id="63" name="그림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6138582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1109380</xdr:colOff>
      <xdr:row>71</xdr:row>
      <xdr:rowOff>201705</xdr:rowOff>
    </xdr:from>
    <xdr:ext cx="1143000" cy="870180"/>
    <xdr:pic>
      <xdr:nvPicPr>
        <xdr:cNvPr id="65" name="그림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5646644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67</xdr:row>
      <xdr:rowOff>11205</xdr:rowOff>
    </xdr:from>
    <xdr:ext cx="194591" cy="6348367"/>
    <xdr:pic>
      <xdr:nvPicPr>
        <xdr:cNvPr id="68" name="그림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66674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280150</xdr:colOff>
      <xdr:row>71</xdr:row>
      <xdr:rowOff>190499</xdr:rowOff>
    </xdr:from>
    <xdr:ext cx="1353924" cy="905995"/>
    <xdr:pic>
      <xdr:nvPicPr>
        <xdr:cNvPr id="69" name="그림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6770594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1143000</xdr:colOff>
      <xdr:row>71</xdr:row>
      <xdr:rowOff>182614</xdr:rowOff>
    </xdr:from>
    <xdr:ext cx="1143000" cy="870180"/>
    <xdr:pic>
      <xdr:nvPicPr>
        <xdr:cNvPr id="70" name="그림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67698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94</xdr:row>
      <xdr:rowOff>212911</xdr:rowOff>
    </xdr:from>
    <xdr:ext cx="342900" cy="279587"/>
    <xdr:pic>
      <xdr:nvPicPr>
        <xdr:cNvPr id="71" name="그림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72625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95</xdr:row>
      <xdr:rowOff>11206</xdr:rowOff>
    </xdr:from>
    <xdr:ext cx="342900" cy="279587"/>
    <xdr:pic>
      <xdr:nvPicPr>
        <xdr:cNvPr id="72" name="그림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72636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1109380</xdr:colOff>
      <xdr:row>71</xdr:row>
      <xdr:rowOff>201705</xdr:rowOff>
    </xdr:from>
    <xdr:ext cx="1143000" cy="870180"/>
    <xdr:pic>
      <xdr:nvPicPr>
        <xdr:cNvPr id="74" name="그림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6771714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67</xdr:row>
      <xdr:rowOff>11205</xdr:rowOff>
    </xdr:from>
    <xdr:ext cx="194591" cy="6348367"/>
    <xdr:pic>
      <xdr:nvPicPr>
        <xdr:cNvPr id="75" name="그림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77163705"/>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280150</xdr:colOff>
      <xdr:row>71</xdr:row>
      <xdr:rowOff>190499</xdr:rowOff>
    </xdr:from>
    <xdr:ext cx="1353924" cy="905995"/>
    <xdr:pic>
      <xdr:nvPicPr>
        <xdr:cNvPr id="76" name="그림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7819464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40</xdr:col>
      <xdr:colOff>1143000</xdr:colOff>
      <xdr:row>71</xdr:row>
      <xdr:rowOff>182614</xdr:rowOff>
    </xdr:from>
    <xdr:ext cx="1143000" cy="870180"/>
    <xdr:pic>
      <xdr:nvPicPr>
        <xdr:cNvPr id="77" name="그림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78186761"/>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94</xdr:row>
      <xdr:rowOff>212911</xdr:rowOff>
    </xdr:from>
    <xdr:ext cx="342900" cy="279587"/>
    <xdr:pic>
      <xdr:nvPicPr>
        <xdr:cNvPr id="78" name="그림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8311402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95</xdr:row>
      <xdr:rowOff>11206</xdr:rowOff>
    </xdr:from>
    <xdr:ext cx="342900" cy="279587"/>
    <xdr:pic>
      <xdr:nvPicPr>
        <xdr:cNvPr id="79" name="그림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8312523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1109380</xdr:colOff>
      <xdr:row>71</xdr:row>
      <xdr:rowOff>201705</xdr:rowOff>
    </xdr:from>
    <xdr:ext cx="1143000" cy="870180"/>
    <xdr:pic>
      <xdr:nvPicPr>
        <xdr:cNvPr id="81" name="그림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7820585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67</xdr:row>
      <xdr:rowOff>11205</xdr:rowOff>
    </xdr:from>
    <xdr:ext cx="194591" cy="6348367"/>
    <xdr:pic>
      <xdr:nvPicPr>
        <xdr:cNvPr id="83" name="그림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875403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280150</xdr:colOff>
      <xdr:row>71</xdr:row>
      <xdr:rowOff>190499</xdr:rowOff>
    </xdr:from>
    <xdr:ext cx="1353924" cy="905995"/>
    <xdr:pic>
      <xdr:nvPicPr>
        <xdr:cNvPr id="84" name="그림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885712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71</xdr:row>
      <xdr:rowOff>182614</xdr:rowOff>
    </xdr:from>
    <xdr:ext cx="1143000" cy="870180"/>
    <xdr:pic>
      <xdr:nvPicPr>
        <xdr:cNvPr id="85" name="그림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885634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94</xdr:row>
      <xdr:rowOff>212911</xdr:rowOff>
    </xdr:from>
    <xdr:ext cx="342900" cy="279587"/>
    <xdr:pic>
      <xdr:nvPicPr>
        <xdr:cNvPr id="86" name="그림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34906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95</xdr:row>
      <xdr:rowOff>11206</xdr:rowOff>
    </xdr:from>
    <xdr:ext cx="342900" cy="279587"/>
    <xdr:pic>
      <xdr:nvPicPr>
        <xdr:cNvPr id="87" name="그림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35018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246529</xdr:colOff>
      <xdr:row>71</xdr:row>
      <xdr:rowOff>209590</xdr:rowOff>
    </xdr:from>
    <xdr:ext cx="1353924" cy="905995"/>
    <xdr:pic>
      <xdr:nvPicPr>
        <xdr:cNvPr id="88" name="그림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885903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57</xdr:col>
      <xdr:colOff>1109380</xdr:colOff>
      <xdr:row>71</xdr:row>
      <xdr:rowOff>201705</xdr:rowOff>
    </xdr:from>
    <xdr:ext cx="1143000" cy="870180"/>
    <xdr:pic>
      <xdr:nvPicPr>
        <xdr:cNvPr id="89" name="그림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885824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501</xdr:row>
      <xdr:rowOff>182657</xdr:rowOff>
    </xdr:from>
    <xdr:ext cx="1879342" cy="2473138"/>
    <xdr:pic>
      <xdr:nvPicPr>
        <xdr:cNvPr id="90" name="그림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1231" y="94659451"/>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517</xdr:row>
      <xdr:rowOff>11205</xdr:rowOff>
    </xdr:from>
    <xdr:ext cx="194591" cy="6348367"/>
    <xdr:pic>
      <xdr:nvPicPr>
        <xdr:cNvPr id="91" name="그림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980178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521</xdr:row>
      <xdr:rowOff>190499</xdr:rowOff>
    </xdr:from>
    <xdr:ext cx="1353924" cy="905995"/>
    <xdr:pic>
      <xdr:nvPicPr>
        <xdr:cNvPr id="92" name="그림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990487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521</xdr:row>
      <xdr:rowOff>182614</xdr:rowOff>
    </xdr:from>
    <xdr:ext cx="1143000" cy="870180"/>
    <xdr:pic>
      <xdr:nvPicPr>
        <xdr:cNvPr id="93" name="그림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990409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544</xdr:row>
      <xdr:rowOff>212911</xdr:rowOff>
    </xdr:from>
    <xdr:ext cx="342900" cy="279587"/>
    <xdr:pic>
      <xdr:nvPicPr>
        <xdr:cNvPr id="94" name="그림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039681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545</xdr:row>
      <xdr:rowOff>11206</xdr:rowOff>
    </xdr:from>
    <xdr:ext cx="342900" cy="279587"/>
    <xdr:pic>
      <xdr:nvPicPr>
        <xdr:cNvPr id="95" name="그림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039793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521</xdr:row>
      <xdr:rowOff>209590</xdr:rowOff>
    </xdr:from>
    <xdr:ext cx="1353924" cy="905995"/>
    <xdr:pic>
      <xdr:nvPicPr>
        <xdr:cNvPr id="96" name="그림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990678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521</xdr:row>
      <xdr:rowOff>201705</xdr:rowOff>
    </xdr:from>
    <xdr:ext cx="1143000" cy="870180"/>
    <xdr:pic>
      <xdr:nvPicPr>
        <xdr:cNvPr id="97" name="그림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990599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551</xdr:row>
      <xdr:rowOff>182657</xdr:rowOff>
    </xdr:from>
    <xdr:ext cx="1879342" cy="2473138"/>
    <xdr:pic>
      <xdr:nvPicPr>
        <xdr:cNvPr id="98" name="그림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1231" y="10512574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567</xdr:row>
      <xdr:rowOff>11205</xdr:rowOff>
    </xdr:from>
    <xdr:ext cx="194591" cy="6348367"/>
    <xdr:pic>
      <xdr:nvPicPr>
        <xdr:cNvPr id="99" name="그림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08484146"/>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571</xdr:row>
      <xdr:rowOff>190499</xdr:rowOff>
    </xdr:from>
    <xdr:ext cx="1353924" cy="905995"/>
    <xdr:pic>
      <xdr:nvPicPr>
        <xdr:cNvPr id="100" name="그림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0951508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571</xdr:row>
      <xdr:rowOff>182614</xdr:rowOff>
    </xdr:from>
    <xdr:ext cx="1143000" cy="870180"/>
    <xdr:pic>
      <xdr:nvPicPr>
        <xdr:cNvPr id="101" name="그림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10950720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594</xdr:row>
      <xdr:rowOff>212911</xdr:rowOff>
    </xdr:from>
    <xdr:ext cx="342900" cy="279587"/>
    <xdr:pic>
      <xdr:nvPicPr>
        <xdr:cNvPr id="102" name="그림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1443447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595</xdr:row>
      <xdr:rowOff>11206</xdr:rowOff>
    </xdr:from>
    <xdr:ext cx="342900" cy="279587"/>
    <xdr:pic>
      <xdr:nvPicPr>
        <xdr:cNvPr id="103" name="그림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1444567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571</xdr:row>
      <xdr:rowOff>209590</xdr:rowOff>
    </xdr:from>
    <xdr:ext cx="1353924" cy="905995"/>
    <xdr:pic>
      <xdr:nvPicPr>
        <xdr:cNvPr id="104" name="그림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0953417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571</xdr:row>
      <xdr:rowOff>201705</xdr:rowOff>
    </xdr:from>
    <xdr:ext cx="1143000" cy="870180"/>
    <xdr:pic>
      <xdr:nvPicPr>
        <xdr:cNvPr id="105" name="그림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10952629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601</xdr:row>
      <xdr:rowOff>182657</xdr:rowOff>
    </xdr:from>
    <xdr:ext cx="1879342" cy="2473138"/>
    <xdr:pic>
      <xdr:nvPicPr>
        <xdr:cNvPr id="106" name="그림 105">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1231" y="115569628"/>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617</xdr:row>
      <xdr:rowOff>11205</xdr:rowOff>
    </xdr:from>
    <xdr:ext cx="194591" cy="6348367"/>
    <xdr:pic>
      <xdr:nvPicPr>
        <xdr:cNvPr id="107" name="그림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18928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621</xdr:row>
      <xdr:rowOff>190499</xdr:rowOff>
    </xdr:from>
    <xdr:ext cx="1353924" cy="905995"/>
    <xdr:pic>
      <xdr:nvPicPr>
        <xdr:cNvPr id="108" name="그림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1995897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621</xdr:row>
      <xdr:rowOff>182614</xdr:rowOff>
    </xdr:from>
    <xdr:ext cx="1143000" cy="870180"/>
    <xdr:pic>
      <xdr:nvPicPr>
        <xdr:cNvPr id="109" name="그림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471" y="11995108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644</xdr:row>
      <xdr:rowOff>212911</xdr:rowOff>
    </xdr:from>
    <xdr:ext cx="342900" cy="279587"/>
    <xdr:pic>
      <xdr:nvPicPr>
        <xdr:cNvPr id="110" name="그림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24878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645</xdr:row>
      <xdr:rowOff>11206</xdr:rowOff>
    </xdr:from>
    <xdr:ext cx="342900" cy="279587"/>
    <xdr:pic>
      <xdr:nvPicPr>
        <xdr:cNvPr id="111" name="그림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24889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621</xdr:row>
      <xdr:rowOff>209590</xdr:rowOff>
    </xdr:from>
    <xdr:ext cx="1353924" cy="905995"/>
    <xdr:pic>
      <xdr:nvPicPr>
        <xdr:cNvPr id="112" name="그림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19978061"/>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621</xdr:row>
      <xdr:rowOff>201705</xdr:rowOff>
    </xdr:from>
    <xdr:ext cx="1143000" cy="870180"/>
    <xdr:pic>
      <xdr:nvPicPr>
        <xdr:cNvPr id="113" name="그림 11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7762" y="11997017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5</xdr:col>
      <xdr:colOff>173180</xdr:colOff>
      <xdr:row>2</xdr:row>
      <xdr:rowOff>1</xdr:rowOff>
    </xdr:from>
    <xdr:to>
      <xdr:col>9</xdr:col>
      <xdr:colOff>2367146</xdr:colOff>
      <xdr:row>13</xdr:row>
      <xdr:rowOff>1</xdr:rowOff>
    </xdr:to>
    <xdr:pic>
      <xdr:nvPicPr>
        <xdr:cNvPr id="4" name="그림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32907" y="277092"/>
          <a:ext cx="3302330" cy="2459182"/>
        </a:xfrm>
        <a:prstGeom prst="rect">
          <a:avLst/>
        </a:prstGeom>
      </xdr:spPr>
    </xdr:pic>
    <xdr:clientData/>
  </xdr:twoCellAnchor>
  <xdr:twoCellAnchor editAs="oneCell">
    <xdr:from>
      <xdr:col>55</xdr:col>
      <xdr:colOff>0</xdr:colOff>
      <xdr:row>40</xdr:row>
      <xdr:rowOff>0</xdr:rowOff>
    </xdr:from>
    <xdr:to>
      <xdr:col>56</xdr:col>
      <xdr:colOff>9525</xdr:colOff>
      <xdr:row>41</xdr:row>
      <xdr:rowOff>9525</xdr:rowOff>
    </xdr:to>
    <xdr:pic>
      <xdr:nvPicPr>
        <xdr:cNvPr id="114" name="그림 113">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308800" y="8343900"/>
          <a:ext cx="61912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xdr:row>
      <xdr:rowOff>0</xdr:rowOff>
    </xdr:from>
    <xdr:to>
      <xdr:col>21</xdr:col>
      <xdr:colOff>2193966</xdr:colOff>
      <xdr:row>13</xdr:row>
      <xdr:rowOff>0</xdr:rowOff>
    </xdr:to>
    <xdr:pic>
      <xdr:nvPicPr>
        <xdr:cNvPr id="115" name="그림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94818" y="277091"/>
          <a:ext cx="3302330" cy="2459182"/>
        </a:xfrm>
        <a:prstGeom prst="rect">
          <a:avLst/>
        </a:prstGeom>
      </xdr:spPr>
    </xdr:pic>
    <xdr:clientData/>
  </xdr:twoCellAnchor>
  <xdr:twoCellAnchor editAs="oneCell">
    <xdr:from>
      <xdr:col>29</xdr:col>
      <xdr:colOff>0</xdr:colOff>
      <xdr:row>2</xdr:row>
      <xdr:rowOff>0</xdr:rowOff>
    </xdr:from>
    <xdr:to>
      <xdr:col>33</xdr:col>
      <xdr:colOff>2193966</xdr:colOff>
      <xdr:row>13</xdr:row>
      <xdr:rowOff>0</xdr:rowOff>
    </xdr:to>
    <xdr:pic>
      <xdr:nvPicPr>
        <xdr:cNvPr id="116" name="그림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29909" y="277091"/>
          <a:ext cx="3302330" cy="2459182"/>
        </a:xfrm>
        <a:prstGeom prst="rect">
          <a:avLst/>
        </a:prstGeom>
      </xdr:spPr>
    </xdr:pic>
    <xdr:clientData/>
  </xdr:twoCellAnchor>
  <xdr:twoCellAnchor editAs="oneCell">
    <xdr:from>
      <xdr:col>30</xdr:col>
      <xdr:colOff>23813</xdr:colOff>
      <xdr:row>51</xdr:row>
      <xdr:rowOff>139473</xdr:rowOff>
    </xdr:from>
    <xdr:to>
      <xdr:col>33</xdr:col>
      <xdr:colOff>2179927</xdr:colOff>
      <xdr:row>64</xdr:row>
      <xdr:rowOff>8415</xdr:rowOff>
    </xdr:to>
    <xdr:pic>
      <xdr:nvPicPr>
        <xdr:cNvPr id="120" name="그림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026063" y="10664598"/>
          <a:ext cx="2989552" cy="2655005"/>
        </a:xfrm>
        <a:prstGeom prst="rect">
          <a:avLst/>
        </a:prstGeom>
      </xdr:spPr>
    </xdr:pic>
    <xdr:clientData/>
  </xdr:twoCellAnchor>
  <xdr:twoCellAnchor editAs="oneCell">
    <xdr:from>
      <xdr:col>4</xdr:col>
      <xdr:colOff>155866</xdr:colOff>
      <xdr:row>2</xdr:row>
      <xdr:rowOff>144447</xdr:rowOff>
    </xdr:from>
    <xdr:to>
      <xdr:col>4</xdr:col>
      <xdr:colOff>1714502</xdr:colOff>
      <xdr:row>11</xdr:row>
      <xdr:rowOff>66085</xdr:rowOff>
    </xdr:to>
    <xdr:pic>
      <xdr:nvPicPr>
        <xdr:cNvPr id="17" name="그림 16">
          <a:extLst>
            <a:ext uri="{FF2B5EF4-FFF2-40B4-BE49-F238E27FC236}">
              <a16:creationId xmlns:a16="http://schemas.microsoft.com/office/drawing/2014/main" id="{4AD9EA10-F7F7-8F4B-2740-FE690F2CA8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39093" y="421538"/>
          <a:ext cx="1558636" cy="1930547"/>
        </a:xfrm>
        <a:prstGeom prst="rect">
          <a:avLst/>
        </a:prstGeom>
      </xdr:spPr>
    </xdr:pic>
    <xdr:clientData/>
  </xdr:twoCellAnchor>
  <xdr:twoCellAnchor editAs="oneCell">
    <xdr:from>
      <xdr:col>16</xdr:col>
      <xdr:colOff>0</xdr:colOff>
      <xdr:row>2</xdr:row>
      <xdr:rowOff>51954</xdr:rowOff>
    </xdr:from>
    <xdr:to>
      <xdr:col>16</xdr:col>
      <xdr:colOff>1558636</xdr:colOff>
      <xdr:row>10</xdr:row>
      <xdr:rowOff>198728</xdr:rowOff>
    </xdr:to>
    <xdr:pic>
      <xdr:nvPicPr>
        <xdr:cNvPr id="124" name="그림 123">
          <a:extLst>
            <a:ext uri="{FF2B5EF4-FFF2-40B4-BE49-F238E27FC236}">
              <a16:creationId xmlns:a16="http://schemas.microsoft.com/office/drawing/2014/main" id="{52276731-A45D-4AF6-A564-C3FFE0630C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18318" y="329045"/>
          <a:ext cx="1558636" cy="1930547"/>
        </a:xfrm>
        <a:prstGeom prst="rect">
          <a:avLst/>
        </a:prstGeom>
      </xdr:spPr>
    </xdr:pic>
    <xdr:clientData/>
  </xdr:twoCellAnchor>
  <xdr:twoCellAnchor editAs="oneCell">
    <xdr:from>
      <xdr:col>2</xdr:col>
      <xdr:colOff>588818</xdr:colOff>
      <xdr:row>51</xdr:row>
      <xdr:rowOff>190501</xdr:rowOff>
    </xdr:from>
    <xdr:to>
      <xdr:col>4</xdr:col>
      <xdr:colOff>1919323</xdr:colOff>
      <xdr:row>62</xdr:row>
      <xdr:rowOff>131280</xdr:rowOff>
    </xdr:to>
    <xdr:pic>
      <xdr:nvPicPr>
        <xdr:cNvPr id="25" name="그림 24">
          <a:extLst>
            <a:ext uri="{FF2B5EF4-FFF2-40B4-BE49-F238E27FC236}">
              <a16:creationId xmlns:a16="http://schemas.microsoft.com/office/drawing/2014/main" id="{E46A4C44-9C4F-5A32-3F45-C205DE0D26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79318" y="10423072"/>
          <a:ext cx="2024469" cy="2308422"/>
        </a:xfrm>
        <a:prstGeom prst="rect">
          <a:avLst/>
        </a:prstGeom>
      </xdr:spPr>
    </xdr:pic>
    <xdr:clientData/>
  </xdr:twoCellAnchor>
  <xdr:twoCellAnchor editAs="oneCell">
    <xdr:from>
      <xdr:col>21</xdr:col>
      <xdr:colOff>268432</xdr:colOff>
      <xdr:row>51</xdr:row>
      <xdr:rowOff>94837</xdr:rowOff>
    </xdr:from>
    <xdr:to>
      <xdr:col>21</xdr:col>
      <xdr:colOff>2417124</xdr:colOff>
      <xdr:row>62</xdr:row>
      <xdr:rowOff>181906</xdr:rowOff>
    </xdr:to>
    <xdr:pic>
      <xdr:nvPicPr>
        <xdr:cNvPr id="41" name="그림 40">
          <a:extLst>
            <a:ext uri="{FF2B5EF4-FFF2-40B4-BE49-F238E27FC236}">
              <a16:creationId xmlns:a16="http://schemas.microsoft.com/office/drawing/2014/main" id="{01428BFF-0A38-BFCE-720B-3013F3832C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61718" y="10327408"/>
          <a:ext cx="2148692" cy="2454712"/>
        </a:xfrm>
        <a:prstGeom prst="rect">
          <a:avLst/>
        </a:prstGeom>
      </xdr:spPr>
    </xdr:pic>
    <xdr:clientData/>
  </xdr:twoCellAnchor>
  <xdr:twoCellAnchor editAs="oneCell">
    <xdr:from>
      <xdr:col>26</xdr:col>
      <xdr:colOff>523875</xdr:colOff>
      <xdr:row>51</xdr:row>
      <xdr:rowOff>71436</xdr:rowOff>
    </xdr:from>
    <xdr:to>
      <xdr:col>28</xdr:col>
      <xdr:colOff>1978603</xdr:colOff>
      <xdr:row>62</xdr:row>
      <xdr:rowOff>158505</xdr:rowOff>
    </xdr:to>
    <xdr:pic>
      <xdr:nvPicPr>
        <xdr:cNvPr id="131" name="그림 130">
          <a:extLst>
            <a:ext uri="{FF2B5EF4-FFF2-40B4-BE49-F238E27FC236}">
              <a16:creationId xmlns:a16="http://schemas.microsoft.com/office/drawing/2014/main" id="{1998C88B-C52F-48BB-81F3-1949E4FB220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049500" y="10596561"/>
          <a:ext cx="2169103" cy="2444506"/>
        </a:xfrm>
        <a:prstGeom prst="rect">
          <a:avLst/>
        </a:prstGeom>
      </xdr:spPr>
    </xdr:pic>
    <xdr:clientData/>
  </xdr:twoCellAnchor>
  <xdr:twoCellAnchor editAs="oneCell">
    <xdr:from>
      <xdr:col>38</xdr:col>
      <xdr:colOff>554181</xdr:colOff>
      <xdr:row>51</xdr:row>
      <xdr:rowOff>138545</xdr:rowOff>
    </xdr:from>
    <xdr:to>
      <xdr:col>40</xdr:col>
      <xdr:colOff>1884686</xdr:colOff>
      <xdr:row>62</xdr:row>
      <xdr:rowOff>79324</xdr:rowOff>
    </xdr:to>
    <xdr:pic>
      <xdr:nvPicPr>
        <xdr:cNvPr id="132" name="그림 131">
          <a:extLst>
            <a:ext uri="{FF2B5EF4-FFF2-40B4-BE49-F238E27FC236}">
              <a16:creationId xmlns:a16="http://schemas.microsoft.com/office/drawing/2014/main" id="{42AC77E8-5652-4093-9A51-05B938948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149954" y="10546772"/>
          <a:ext cx="2023232" cy="2382642"/>
        </a:xfrm>
        <a:prstGeom prst="rect">
          <a:avLst/>
        </a:prstGeom>
      </xdr:spPr>
    </xdr:pic>
    <xdr:clientData/>
  </xdr:twoCellAnchor>
  <xdr:twoCellAnchor editAs="oneCell">
    <xdr:from>
      <xdr:col>43</xdr:col>
      <xdr:colOff>588820</xdr:colOff>
      <xdr:row>51</xdr:row>
      <xdr:rowOff>69272</xdr:rowOff>
    </xdr:from>
    <xdr:to>
      <xdr:col>45</xdr:col>
      <xdr:colOff>2043547</xdr:colOff>
      <xdr:row>62</xdr:row>
      <xdr:rowOff>156341</xdr:rowOff>
    </xdr:to>
    <xdr:pic>
      <xdr:nvPicPr>
        <xdr:cNvPr id="133" name="그림 132">
          <a:extLst>
            <a:ext uri="{FF2B5EF4-FFF2-40B4-BE49-F238E27FC236}">
              <a16:creationId xmlns:a16="http://schemas.microsoft.com/office/drawing/2014/main" id="{E88610EE-6646-4EA0-95B6-61ADEC51ED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69456" y="10477499"/>
          <a:ext cx="2147455" cy="2528932"/>
        </a:xfrm>
        <a:prstGeom prst="rect">
          <a:avLst/>
        </a:prstGeom>
      </xdr:spPr>
    </xdr:pic>
    <xdr:clientData/>
  </xdr:twoCellAnchor>
  <xdr:twoCellAnchor editAs="oneCell">
    <xdr:from>
      <xdr:col>50</xdr:col>
      <xdr:colOff>398318</xdr:colOff>
      <xdr:row>51</xdr:row>
      <xdr:rowOff>138546</xdr:rowOff>
    </xdr:from>
    <xdr:to>
      <xdr:col>52</xdr:col>
      <xdr:colOff>1728823</xdr:colOff>
      <xdr:row>62</xdr:row>
      <xdr:rowOff>79325</xdr:rowOff>
    </xdr:to>
    <xdr:pic>
      <xdr:nvPicPr>
        <xdr:cNvPr id="134" name="그림 133">
          <a:extLst>
            <a:ext uri="{FF2B5EF4-FFF2-40B4-BE49-F238E27FC236}">
              <a16:creationId xmlns:a16="http://schemas.microsoft.com/office/drawing/2014/main" id="{B4A750D5-6281-4CA1-8FD4-1CFF8BEC8E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129182" y="10546773"/>
          <a:ext cx="2023232" cy="2382642"/>
        </a:xfrm>
        <a:prstGeom prst="rect">
          <a:avLst/>
        </a:prstGeom>
      </xdr:spPr>
    </xdr:pic>
    <xdr:clientData/>
  </xdr:twoCellAnchor>
  <xdr:twoCellAnchor editAs="oneCell">
    <xdr:from>
      <xdr:col>56</xdr:col>
      <xdr:colOff>0</xdr:colOff>
      <xdr:row>51</xdr:row>
      <xdr:rowOff>190499</xdr:rowOff>
    </xdr:from>
    <xdr:to>
      <xdr:col>57</xdr:col>
      <xdr:colOff>2060864</xdr:colOff>
      <xdr:row>63</xdr:row>
      <xdr:rowOff>52431</xdr:rowOff>
    </xdr:to>
    <xdr:pic>
      <xdr:nvPicPr>
        <xdr:cNvPr id="135" name="그림 134">
          <a:extLst>
            <a:ext uri="{FF2B5EF4-FFF2-40B4-BE49-F238E27FC236}">
              <a16:creationId xmlns:a16="http://schemas.microsoft.com/office/drawing/2014/main" id="{F9B07DD8-BC92-4980-9334-67F0C65CB8A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921864" y="10598726"/>
          <a:ext cx="2147455" cy="2528932"/>
        </a:xfrm>
        <a:prstGeom prst="rect">
          <a:avLst/>
        </a:prstGeom>
      </xdr:spPr>
    </xdr:pic>
    <xdr:clientData/>
  </xdr:twoCellAnchor>
  <xdr:twoCellAnchor editAs="oneCell">
    <xdr:from>
      <xdr:col>45</xdr:col>
      <xdr:colOff>163286</xdr:colOff>
      <xdr:row>1</xdr:row>
      <xdr:rowOff>95250</xdr:rowOff>
    </xdr:from>
    <xdr:to>
      <xdr:col>45</xdr:col>
      <xdr:colOff>2027465</xdr:colOff>
      <xdr:row>13</xdr:row>
      <xdr:rowOff>14182</xdr:rowOff>
    </xdr:to>
    <xdr:pic>
      <xdr:nvPicPr>
        <xdr:cNvPr id="3" name="그림 2">
          <a:extLst>
            <a:ext uri="{FF2B5EF4-FFF2-40B4-BE49-F238E27FC236}">
              <a16:creationId xmlns:a16="http://schemas.microsoft.com/office/drawing/2014/main" id="{D2794913-12A4-36DF-4CEF-89D432B747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016857" y="163286"/>
          <a:ext cx="1864179" cy="2504289"/>
        </a:xfrm>
        <a:prstGeom prst="rect">
          <a:avLst/>
        </a:prstGeom>
      </xdr:spPr>
    </xdr:pic>
    <xdr:clientData/>
  </xdr:twoCellAnchor>
  <xdr:twoCellAnchor editAs="oneCell">
    <xdr:from>
      <xdr:col>44</xdr:col>
      <xdr:colOff>27215</xdr:colOff>
      <xdr:row>19</xdr:row>
      <xdr:rowOff>176894</xdr:rowOff>
    </xdr:from>
    <xdr:to>
      <xdr:col>45</xdr:col>
      <xdr:colOff>1986645</xdr:colOff>
      <xdr:row>29</xdr:row>
      <xdr:rowOff>176895</xdr:rowOff>
    </xdr:to>
    <xdr:pic>
      <xdr:nvPicPr>
        <xdr:cNvPr id="7" name="그림 6">
          <a:extLst>
            <a:ext uri="{FF2B5EF4-FFF2-40B4-BE49-F238E27FC236}">
              <a16:creationId xmlns:a16="http://schemas.microsoft.com/office/drawing/2014/main" id="{B431F2AD-1610-C748-5ABD-AF21B0DA651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5799144" y="4068537"/>
          <a:ext cx="2041072" cy="2041072"/>
        </a:xfrm>
        <a:prstGeom prst="rect">
          <a:avLst/>
        </a:prstGeom>
      </xdr:spPr>
    </xdr:pic>
    <xdr:clientData/>
  </xdr:twoCellAnchor>
  <xdr:twoCellAnchor editAs="oneCell">
    <xdr:from>
      <xdr:col>57</xdr:col>
      <xdr:colOff>176893</xdr:colOff>
      <xdr:row>1</xdr:row>
      <xdr:rowOff>81643</xdr:rowOff>
    </xdr:from>
    <xdr:to>
      <xdr:col>57</xdr:col>
      <xdr:colOff>2041072</xdr:colOff>
      <xdr:row>13</xdr:row>
      <xdr:rowOff>575</xdr:rowOff>
    </xdr:to>
    <xdr:pic>
      <xdr:nvPicPr>
        <xdr:cNvPr id="118" name="그림 117">
          <a:extLst>
            <a:ext uri="{FF2B5EF4-FFF2-40B4-BE49-F238E27FC236}">
              <a16:creationId xmlns:a16="http://schemas.microsoft.com/office/drawing/2014/main" id="{F098C2C5-30B8-4197-8A8F-5422192ECA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160607" y="149679"/>
          <a:ext cx="1864179" cy="2504289"/>
        </a:xfrm>
        <a:prstGeom prst="rect">
          <a:avLst/>
        </a:prstGeom>
      </xdr:spPr>
    </xdr:pic>
    <xdr:clientData/>
  </xdr:twoCellAnchor>
  <xdr:twoCellAnchor editAs="oneCell">
    <xdr:from>
      <xdr:col>55</xdr:col>
      <xdr:colOff>340177</xdr:colOff>
      <xdr:row>21</xdr:row>
      <xdr:rowOff>190501</xdr:rowOff>
    </xdr:from>
    <xdr:to>
      <xdr:col>57</xdr:col>
      <xdr:colOff>816427</xdr:colOff>
      <xdr:row>27</xdr:row>
      <xdr:rowOff>136072</xdr:rowOff>
    </xdr:to>
    <xdr:pic>
      <xdr:nvPicPr>
        <xdr:cNvPr id="121" name="그림 120">
          <a:extLst>
            <a:ext uri="{FF2B5EF4-FFF2-40B4-BE49-F238E27FC236}">
              <a16:creationId xmlns:a16="http://schemas.microsoft.com/office/drawing/2014/main" id="{9D0BDC62-64C0-4EA9-98A7-775D0ADEF9F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629927" y="4490358"/>
          <a:ext cx="1170214" cy="1170214"/>
        </a:xfrm>
        <a:prstGeom prst="rect">
          <a:avLst/>
        </a:prstGeom>
      </xdr:spPr>
    </xdr:pic>
    <xdr:clientData/>
  </xdr:twoCellAnchor>
  <xdr:oneCellAnchor>
    <xdr:from>
      <xdr:col>57</xdr:col>
      <xdr:colOff>1115786</xdr:colOff>
      <xdr:row>22</xdr:row>
      <xdr:rowOff>68036</xdr:rowOff>
    </xdr:from>
    <xdr:ext cx="1143000" cy="870180"/>
    <xdr:pic>
      <xdr:nvPicPr>
        <xdr:cNvPr id="122" name="그림 121">
          <a:extLst>
            <a:ext uri="{FF2B5EF4-FFF2-40B4-BE49-F238E27FC236}">
              <a16:creationId xmlns:a16="http://schemas.microsoft.com/office/drawing/2014/main" id="{E57D98CF-18FD-4D43-9AB5-CF206886F3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0" y="4572000"/>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9</xdr:col>
      <xdr:colOff>244928</xdr:colOff>
      <xdr:row>51</xdr:row>
      <xdr:rowOff>122466</xdr:rowOff>
    </xdr:from>
    <xdr:to>
      <xdr:col>9</xdr:col>
      <xdr:colOff>2393620</xdr:colOff>
      <xdr:row>62</xdr:row>
      <xdr:rowOff>209535</xdr:rowOff>
    </xdr:to>
    <xdr:pic>
      <xdr:nvPicPr>
        <xdr:cNvPr id="125" name="그림 124">
          <a:extLst>
            <a:ext uri="{FF2B5EF4-FFF2-40B4-BE49-F238E27FC236}">
              <a16:creationId xmlns:a16="http://schemas.microsoft.com/office/drawing/2014/main" id="{ABDF0466-AC1E-4B8E-AE8A-2BF41FBE7DF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08071" y="10355037"/>
          <a:ext cx="2148692" cy="2454712"/>
        </a:xfrm>
        <a:prstGeom prst="rect">
          <a:avLst/>
        </a:prstGeom>
      </xdr:spPr>
    </xdr:pic>
    <xdr:clientData/>
  </xdr:twoCellAnchor>
  <xdr:twoCellAnchor editAs="oneCell">
    <xdr:from>
      <xdr:col>7</xdr:col>
      <xdr:colOff>367394</xdr:colOff>
      <xdr:row>71</xdr:row>
      <xdr:rowOff>108857</xdr:rowOff>
    </xdr:from>
    <xdr:to>
      <xdr:col>9</xdr:col>
      <xdr:colOff>843644</xdr:colOff>
      <xdr:row>77</xdr:row>
      <xdr:rowOff>54428</xdr:rowOff>
    </xdr:to>
    <xdr:pic>
      <xdr:nvPicPr>
        <xdr:cNvPr id="126" name="그림 125">
          <a:extLst>
            <a:ext uri="{FF2B5EF4-FFF2-40B4-BE49-F238E27FC236}">
              <a16:creationId xmlns:a16="http://schemas.microsoft.com/office/drawing/2014/main" id="{B9B52D53-76CB-46F6-BDEC-2FF9C15E557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36573" y="14573250"/>
          <a:ext cx="1170214" cy="1170214"/>
        </a:xfrm>
        <a:prstGeom prst="rect">
          <a:avLst/>
        </a:prstGeom>
      </xdr:spPr>
    </xdr:pic>
    <xdr:clientData/>
  </xdr:twoCellAnchor>
  <xdr:twoCellAnchor editAs="oneCell">
    <xdr:from>
      <xdr:col>15</xdr:col>
      <xdr:colOff>27216</xdr:colOff>
      <xdr:row>52</xdr:row>
      <xdr:rowOff>27215</xdr:rowOff>
    </xdr:from>
    <xdr:to>
      <xdr:col>16</xdr:col>
      <xdr:colOff>1970042</xdr:colOff>
      <xdr:row>62</xdr:row>
      <xdr:rowOff>172102</xdr:rowOff>
    </xdr:to>
    <xdr:pic>
      <xdr:nvPicPr>
        <xdr:cNvPr id="127" name="그림 126">
          <a:extLst>
            <a:ext uri="{FF2B5EF4-FFF2-40B4-BE49-F238E27FC236}">
              <a16:creationId xmlns:a16="http://schemas.microsoft.com/office/drawing/2014/main" id="{95AF3111-9318-4423-B0D6-23497945BB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60180" y="10463894"/>
          <a:ext cx="2024469" cy="2308422"/>
        </a:xfrm>
        <a:prstGeom prst="rect">
          <a:avLst/>
        </a:prstGeom>
      </xdr:spPr>
    </xdr:pic>
    <xdr:clientData/>
  </xdr:twoCellAnchor>
  <xdr:twoCellAnchor editAs="oneCell">
    <xdr:from>
      <xdr:col>19</xdr:col>
      <xdr:colOff>326572</xdr:colOff>
      <xdr:row>71</xdr:row>
      <xdr:rowOff>122463</xdr:rowOff>
    </xdr:from>
    <xdr:to>
      <xdr:col>21</xdr:col>
      <xdr:colOff>802821</xdr:colOff>
      <xdr:row>77</xdr:row>
      <xdr:rowOff>68034</xdr:rowOff>
    </xdr:to>
    <xdr:pic>
      <xdr:nvPicPr>
        <xdr:cNvPr id="128" name="그림 127">
          <a:extLst>
            <a:ext uri="{FF2B5EF4-FFF2-40B4-BE49-F238E27FC236}">
              <a16:creationId xmlns:a16="http://schemas.microsoft.com/office/drawing/2014/main" id="{C6F9F379-BD23-4B78-AEBC-9A3E4522095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25893" y="14586856"/>
          <a:ext cx="1170214" cy="1170214"/>
        </a:xfrm>
        <a:prstGeom prst="rect">
          <a:avLst/>
        </a:prstGeom>
      </xdr:spPr>
    </xdr:pic>
    <xdr:clientData/>
  </xdr:twoCellAnchor>
  <xdr:twoCellAnchor editAs="oneCell">
    <xdr:from>
      <xdr:col>31</xdr:col>
      <xdr:colOff>285750</xdr:colOff>
      <xdr:row>71</xdr:row>
      <xdr:rowOff>68036</xdr:rowOff>
    </xdr:from>
    <xdr:to>
      <xdr:col>33</xdr:col>
      <xdr:colOff>761999</xdr:colOff>
      <xdr:row>77</xdr:row>
      <xdr:rowOff>13607</xdr:rowOff>
    </xdr:to>
    <xdr:pic>
      <xdr:nvPicPr>
        <xdr:cNvPr id="129" name="그림 128">
          <a:extLst>
            <a:ext uri="{FF2B5EF4-FFF2-40B4-BE49-F238E27FC236}">
              <a16:creationId xmlns:a16="http://schemas.microsoft.com/office/drawing/2014/main" id="{E74140E7-8A07-4EA5-BCB0-C1836983E9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315214" y="14532429"/>
          <a:ext cx="1170214" cy="1170214"/>
        </a:xfrm>
        <a:prstGeom prst="rect">
          <a:avLst/>
        </a:prstGeom>
      </xdr:spPr>
    </xdr:pic>
    <xdr:clientData/>
  </xdr:twoCellAnchor>
  <xdr:twoCellAnchor editAs="oneCell">
    <xdr:from>
      <xdr:col>43</xdr:col>
      <xdr:colOff>326571</xdr:colOff>
      <xdr:row>71</xdr:row>
      <xdr:rowOff>95250</xdr:rowOff>
    </xdr:from>
    <xdr:to>
      <xdr:col>45</xdr:col>
      <xdr:colOff>802821</xdr:colOff>
      <xdr:row>77</xdr:row>
      <xdr:rowOff>40821</xdr:rowOff>
    </xdr:to>
    <xdr:pic>
      <xdr:nvPicPr>
        <xdr:cNvPr id="130" name="그림 129">
          <a:extLst>
            <a:ext uri="{FF2B5EF4-FFF2-40B4-BE49-F238E27FC236}">
              <a16:creationId xmlns:a16="http://schemas.microsoft.com/office/drawing/2014/main" id="{15D22BEE-D38E-4C34-824C-A431D08E920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486178" y="14559643"/>
          <a:ext cx="1170214" cy="11702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448236</xdr:colOff>
      <xdr:row>41</xdr:row>
      <xdr:rowOff>-1</xdr:rowOff>
    </xdr:from>
    <xdr:to>
      <xdr:col>7</xdr:col>
      <xdr:colOff>1802160</xdr:colOff>
      <xdr:row>45</xdr:row>
      <xdr:rowOff>54347</xdr:rowOff>
    </xdr:to>
    <xdr:pic>
      <xdr:nvPicPr>
        <xdr:cNvPr id="3" name="그림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1030" y="880782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3036794</xdr:colOff>
      <xdr:row>40</xdr:row>
      <xdr:rowOff>134471</xdr:rowOff>
    </xdr:from>
    <xdr:to>
      <xdr:col>7</xdr:col>
      <xdr:colOff>56029</xdr:colOff>
      <xdr:row>44</xdr:row>
      <xdr:rowOff>153004</xdr:rowOff>
    </xdr:to>
    <xdr:pic>
      <xdr:nvPicPr>
        <xdr:cNvPr id="4" name="그림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5823" y="872938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3305735</xdr:colOff>
      <xdr:row>46</xdr:row>
      <xdr:rowOff>0</xdr:rowOff>
    </xdr:from>
    <xdr:to>
      <xdr:col>7</xdr:col>
      <xdr:colOff>359504</xdr:colOff>
      <xdr:row>50</xdr:row>
      <xdr:rowOff>44824</xdr:rowOff>
    </xdr:to>
    <xdr:pic>
      <xdr:nvPicPr>
        <xdr:cNvPr id="5" name="그림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24764" y="9872382"/>
          <a:ext cx="1177534" cy="8964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795618</xdr:colOff>
      <xdr:row>38</xdr:row>
      <xdr:rowOff>156882</xdr:rowOff>
    </xdr:from>
    <xdr:to>
      <xdr:col>5</xdr:col>
      <xdr:colOff>2674960</xdr:colOff>
      <xdr:row>50</xdr:row>
      <xdr:rowOff>75079</xdr:rowOff>
    </xdr:to>
    <xdr:pic>
      <xdr:nvPicPr>
        <xdr:cNvPr id="6" name="그림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14647" y="8325970"/>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1353924</xdr:colOff>
      <xdr:row>17</xdr:row>
      <xdr:rowOff>54348</xdr:rowOff>
    </xdr:to>
    <xdr:pic>
      <xdr:nvPicPr>
        <xdr:cNvPr id="2" name="그림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0" y="2790825"/>
          <a:ext cx="1353924" cy="89254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18</xdr:row>
      <xdr:rowOff>0</xdr:rowOff>
    </xdr:from>
    <xdr:to>
      <xdr:col>9</xdr:col>
      <xdr:colOff>1143000</xdr:colOff>
      <xdr:row>22</xdr:row>
      <xdr:rowOff>18533</xdr:rowOff>
    </xdr:to>
    <xdr:pic>
      <xdr:nvPicPr>
        <xdr:cNvPr id="3" name="그림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16250" y="3838575"/>
          <a:ext cx="1143000" cy="856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22</xdr:row>
      <xdr:rowOff>156882</xdr:rowOff>
    </xdr:from>
    <xdr:to>
      <xdr:col>9</xdr:col>
      <xdr:colOff>1177534</xdr:colOff>
      <xdr:row>26</xdr:row>
      <xdr:rowOff>201706</xdr:rowOff>
    </xdr:to>
    <xdr:pic>
      <xdr:nvPicPr>
        <xdr:cNvPr id="4" name="그림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6250" y="4833657"/>
          <a:ext cx="1177534" cy="8830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29</xdr:row>
      <xdr:rowOff>0</xdr:rowOff>
    </xdr:from>
    <xdr:to>
      <xdr:col>9</xdr:col>
      <xdr:colOff>1879342</xdr:colOff>
      <xdr:row>40</xdr:row>
      <xdr:rowOff>131108</xdr:rowOff>
    </xdr:to>
    <xdr:pic>
      <xdr:nvPicPr>
        <xdr:cNvPr id="5" name="그림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16250" y="6143625"/>
          <a:ext cx="1879342" cy="24361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1864179</xdr:colOff>
      <xdr:row>53</xdr:row>
      <xdr:rowOff>55003</xdr:rowOff>
    </xdr:to>
    <xdr:pic>
      <xdr:nvPicPr>
        <xdr:cNvPr id="2" name="그림 1">
          <a:extLst>
            <a:ext uri="{FF2B5EF4-FFF2-40B4-BE49-F238E27FC236}">
              <a16:creationId xmlns:a16="http://schemas.microsoft.com/office/drawing/2014/main" id="{F7D40532-1726-4FFE-9E2F-70662108A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2393" y="8586107"/>
          <a:ext cx="1864179" cy="250428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표1" displayName="표1" ref="A2:E21" totalsRowShown="0" headerRowDxfId="50">
  <autoFilter ref="A2:E21" xr:uid="{00000000-0009-0000-0100-000001000000}"/>
  <tableColumns count="5">
    <tableColumn id="1" xr3:uid="{00000000-0010-0000-0000-000001000000}" name="열1" dataDxfId="49">
      <calculatedColumnFormula>원가표!C23</calculatedColumnFormula>
    </tableColumn>
    <tableColumn id="2" xr3:uid="{00000000-0010-0000-0000-000002000000}" name="열2" dataDxfId="48">
      <calculatedColumnFormula>원가표!D23</calculatedColumnFormula>
    </tableColumn>
    <tableColumn id="6" xr3:uid="{00000000-0010-0000-0000-000006000000}" name="열22" dataDxfId="47">
      <calculatedColumnFormula>원가표!E23</calculatedColumnFormula>
    </tableColumn>
    <tableColumn id="3" xr3:uid="{00000000-0010-0000-0000-000003000000}" name="열3" dataDxfId="46">
      <calculatedColumnFormula>원가표!G23</calculatedColumnFormula>
    </tableColumn>
    <tableColumn id="4" xr3:uid="{00000000-0010-0000-0000-000004000000}" name="열4" dataDxfId="45">
      <calculatedColumnFormula>원가표!H23</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9000000}" name="표1_23" displayName="표1_23" ref="A2:E29" totalsRowShown="0" headerRowDxfId="4">
  <autoFilter ref="A2:E29" xr:uid="{00000000-0009-0000-0100-000016000000}"/>
  <tableColumns count="5">
    <tableColumn id="1" xr3:uid="{00000000-0010-0000-0900-000001000000}" name="열1" dataDxfId="3">
      <calculatedColumnFormula>원가표!C23</calculatedColumnFormula>
    </tableColumn>
    <tableColumn id="2" xr3:uid="{00000000-0010-0000-0900-000002000000}" name="열2" dataDxfId="2">
      <calculatedColumnFormula>원가표!D23</calculatedColumnFormula>
    </tableColumn>
    <tableColumn id="6" xr3:uid="{00000000-0010-0000-0900-000006000000}" name="열22" dataDxfId="1">
      <calculatedColumnFormula>원가표!E23</calculatedColumnFormula>
    </tableColumn>
    <tableColumn id="3" xr3:uid="{00000000-0010-0000-0900-000003000000}" name="열3">
      <calculatedColumnFormula>원가표!G23</calculatedColumnFormula>
    </tableColumn>
    <tableColumn id="4" xr3:uid="{00000000-0010-0000-0900-000004000000}" name="열4" dataDxfId="0">
      <calculatedColumnFormula>원가표!H23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표1_15" displayName="표1_15" ref="A2:E29" totalsRowShown="0" headerRowDxfId="44">
  <autoFilter ref="A2:E29" xr:uid="{00000000-0009-0000-0100-00000E000000}"/>
  <tableColumns count="5">
    <tableColumn id="1" xr3:uid="{00000000-0010-0000-0100-000001000000}" name="열1" dataDxfId="43">
      <calculatedColumnFormula>원가표!C23</calculatedColumnFormula>
    </tableColumn>
    <tableColumn id="2" xr3:uid="{00000000-0010-0000-0100-000002000000}" name="열2" dataDxfId="42">
      <calculatedColumnFormula>원가표!D23</calculatedColumnFormula>
    </tableColumn>
    <tableColumn id="6" xr3:uid="{00000000-0010-0000-0100-000006000000}" name="열22" dataDxfId="41">
      <calculatedColumnFormula>원가표!E23</calculatedColumnFormula>
    </tableColumn>
    <tableColumn id="3" xr3:uid="{00000000-0010-0000-0100-000003000000}" name="열3">
      <calculatedColumnFormula>원가표!G23</calculatedColumnFormula>
    </tableColumn>
    <tableColumn id="4" xr3:uid="{00000000-0010-0000-0100-000004000000}" name="열4" dataDxfId="40">
      <calculatedColumnFormula>원가표!H23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표1_16" displayName="표1_16" ref="A2:E29" totalsRowShown="0" headerRowDxfId="39">
  <autoFilter ref="A2:E29" xr:uid="{00000000-0009-0000-0100-00000F000000}"/>
  <tableColumns count="5">
    <tableColumn id="1" xr3:uid="{00000000-0010-0000-0200-000001000000}" name="열1" dataDxfId="38">
      <calculatedColumnFormula>원가표!C23</calculatedColumnFormula>
    </tableColumn>
    <tableColumn id="2" xr3:uid="{00000000-0010-0000-0200-000002000000}" name="열2" dataDxfId="37">
      <calculatedColumnFormula>원가표!D23</calculatedColumnFormula>
    </tableColumn>
    <tableColumn id="6" xr3:uid="{00000000-0010-0000-0200-000006000000}" name="열22" dataDxfId="36">
      <calculatedColumnFormula>원가표!E23</calculatedColumnFormula>
    </tableColumn>
    <tableColumn id="3" xr3:uid="{00000000-0010-0000-0200-000003000000}" name="열3">
      <calculatedColumnFormula>원가표!G23</calculatedColumnFormula>
    </tableColumn>
    <tableColumn id="4" xr3:uid="{00000000-0010-0000-0200-000004000000}" name="열4" dataDxfId="35">
      <calculatedColumnFormula>원가표!H23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표1_17" displayName="표1_17" ref="A2:E29" totalsRowShown="0" headerRowDxfId="34">
  <autoFilter ref="A2:E29" xr:uid="{00000000-0009-0000-0100-000010000000}"/>
  <tableColumns count="5">
    <tableColumn id="1" xr3:uid="{00000000-0010-0000-0300-000001000000}" name="열1" dataDxfId="33">
      <calculatedColumnFormula>원가표!C23</calculatedColumnFormula>
    </tableColumn>
    <tableColumn id="2" xr3:uid="{00000000-0010-0000-0300-000002000000}" name="열2" dataDxfId="32">
      <calculatedColumnFormula>원가표!D23</calculatedColumnFormula>
    </tableColumn>
    <tableColumn id="6" xr3:uid="{00000000-0010-0000-0300-000006000000}" name="열22" dataDxfId="31">
      <calculatedColumnFormula>원가표!E23</calculatedColumnFormula>
    </tableColumn>
    <tableColumn id="3" xr3:uid="{00000000-0010-0000-0300-000003000000}" name="열3">
      <calculatedColumnFormula>원가표!G23</calculatedColumnFormula>
    </tableColumn>
    <tableColumn id="4" xr3:uid="{00000000-0010-0000-0300-000004000000}" name="열4" dataDxfId="30">
      <calculatedColumnFormula>원가표!H23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표1_18" displayName="표1_18" ref="A2:E29" totalsRowShown="0" headerRowDxfId="29">
  <autoFilter ref="A2:E29" xr:uid="{00000000-0009-0000-0100-000011000000}"/>
  <tableColumns count="5">
    <tableColumn id="1" xr3:uid="{00000000-0010-0000-0400-000001000000}" name="열1" dataDxfId="28">
      <calculatedColumnFormula>원가표!C23</calculatedColumnFormula>
    </tableColumn>
    <tableColumn id="2" xr3:uid="{00000000-0010-0000-0400-000002000000}" name="열2" dataDxfId="27">
      <calculatedColumnFormula>원가표!D23</calculatedColumnFormula>
    </tableColumn>
    <tableColumn id="6" xr3:uid="{00000000-0010-0000-0400-000006000000}" name="열22" dataDxfId="26">
      <calculatedColumnFormula>원가표!E23</calculatedColumnFormula>
    </tableColumn>
    <tableColumn id="3" xr3:uid="{00000000-0010-0000-0400-000003000000}" name="열3">
      <calculatedColumnFormula>원가표!G23</calculatedColumnFormula>
    </tableColumn>
    <tableColumn id="4" xr3:uid="{00000000-0010-0000-0400-000004000000}" name="열4" dataDxfId="25">
      <calculatedColumnFormula>원가표!H23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5000000}" name="표1_19" displayName="표1_19" ref="A2:E29" totalsRowShown="0" headerRowDxfId="24">
  <autoFilter ref="A2:E29" xr:uid="{00000000-0009-0000-0100-000012000000}"/>
  <tableColumns count="5">
    <tableColumn id="1" xr3:uid="{00000000-0010-0000-0500-000001000000}" name="열1" dataDxfId="23">
      <calculatedColumnFormula>원가표!C23</calculatedColumnFormula>
    </tableColumn>
    <tableColumn id="2" xr3:uid="{00000000-0010-0000-0500-000002000000}" name="열2" dataDxfId="22">
      <calculatedColumnFormula>원가표!D23</calculatedColumnFormula>
    </tableColumn>
    <tableColumn id="6" xr3:uid="{00000000-0010-0000-0500-000006000000}" name="열22" dataDxfId="21">
      <calculatedColumnFormula>원가표!E23</calculatedColumnFormula>
    </tableColumn>
    <tableColumn id="3" xr3:uid="{00000000-0010-0000-0500-000003000000}" name="열3">
      <calculatedColumnFormula>원가표!G23</calculatedColumnFormula>
    </tableColumn>
    <tableColumn id="4" xr3:uid="{00000000-0010-0000-0500-000004000000}" name="열4" dataDxfId="20">
      <calculatedColumnFormula>원가표!H23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표1_20" displayName="표1_20" ref="A2:E29" totalsRowShown="0" headerRowDxfId="19">
  <autoFilter ref="A2:E29" xr:uid="{00000000-0009-0000-0100-000013000000}"/>
  <tableColumns count="5">
    <tableColumn id="1" xr3:uid="{00000000-0010-0000-0600-000001000000}" name="열1" dataDxfId="18">
      <calculatedColumnFormula>원가표!C23</calculatedColumnFormula>
    </tableColumn>
    <tableColumn id="2" xr3:uid="{00000000-0010-0000-0600-000002000000}" name="열2" dataDxfId="17">
      <calculatedColumnFormula>원가표!D23</calculatedColumnFormula>
    </tableColumn>
    <tableColumn id="6" xr3:uid="{00000000-0010-0000-0600-000006000000}" name="열22" dataDxfId="16">
      <calculatedColumnFormula>원가표!E23</calculatedColumnFormula>
    </tableColumn>
    <tableColumn id="3" xr3:uid="{00000000-0010-0000-0600-000003000000}" name="열3">
      <calculatedColumnFormula>원가표!G23</calculatedColumnFormula>
    </tableColumn>
    <tableColumn id="4" xr3:uid="{00000000-0010-0000-0600-000004000000}" name="열4" dataDxfId="15">
      <calculatedColumnFormula>원가표!H23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표1_21" displayName="표1_21" ref="A2:E29" totalsRowShown="0" headerRowDxfId="14">
  <autoFilter ref="A2:E29" xr:uid="{00000000-0009-0000-0100-000014000000}"/>
  <tableColumns count="5">
    <tableColumn id="1" xr3:uid="{00000000-0010-0000-0700-000001000000}" name="열1" dataDxfId="13">
      <calculatedColumnFormula>원가표!C23</calculatedColumnFormula>
    </tableColumn>
    <tableColumn id="2" xr3:uid="{00000000-0010-0000-0700-000002000000}" name="열2" dataDxfId="12">
      <calculatedColumnFormula>원가표!D23</calculatedColumnFormula>
    </tableColumn>
    <tableColumn id="6" xr3:uid="{00000000-0010-0000-0700-000006000000}" name="열22" dataDxfId="11">
      <calculatedColumnFormula>원가표!E23</calculatedColumnFormula>
    </tableColumn>
    <tableColumn id="3" xr3:uid="{00000000-0010-0000-0700-000003000000}" name="열3">
      <calculatedColumnFormula>원가표!G23</calculatedColumnFormula>
    </tableColumn>
    <tableColumn id="4" xr3:uid="{00000000-0010-0000-0700-000004000000}" name="열4" dataDxfId="10">
      <calculatedColumnFormula>원가표!H23</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표1_22" displayName="표1_22" ref="A2:E29" totalsRowShown="0" headerRowDxfId="9">
  <autoFilter ref="A2:E29" xr:uid="{00000000-0009-0000-0100-000015000000}"/>
  <tableColumns count="5">
    <tableColumn id="1" xr3:uid="{00000000-0010-0000-0800-000001000000}" name="열1" dataDxfId="8">
      <calculatedColumnFormula>원가표!C23</calculatedColumnFormula>
    </tableColumn>
    <tableColumn id="2" xr3:uid="{00000000-0010-0000-0800-000002000000}" name="열2" dataDxfId="7">
      <calculatedColumnFormula>원가표!D23</calculatedColumnFormula>
    </tableColumn>
    <tableColumn id="6" xr3:uid="{00000000-0010-0000-0800-000006000000}" name="열22" dataDxfId="6">
      <calculatedColumnFormula>원가표!E23</calculatedColumnFormula>
    </tableColumn>
    <tableColumn id="3" xr3:uid="{00000000-0010-0000-0800-000003000000}" name="열3">
      <calculatedColumnFormula>원가표!G23</calculatedColumnFormula>
    </tableColumn>
    <tableColumn id="4" xr3:uid="{00000000-0010-0000-0800-000004000000}" name="열4" dataDxfId="5">
      <calculatedColumnFormula>원가표!H23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650"/>
  <sheetViews>
    <sheetView showGridLines="0" topLeftCell="V48" zoomScale="70" zoomScaleNormal="70" zoomScaleSheetLayoutView="100" zoomScalePageLayoutView="25" workbookViewId="0">
      <selection activeCell="BF87" sqref="BF87"/>
    </sheetView>
  </sheetViews>
  <sheetFormatPr defaultRowHeight="16.5" x14ac:dyDescent="0.3"/>
  <cols>
    <col min="1" max="1" width="0.875" customWidth="1"/>
    <col min="2" max="2" width="1.625" customWidth="1"/>
    <col min="3" max="3" width="8" customWidth="1"/>
    <col min="4" max="4" width="1.125" customWidth="1"/>
    <col min="5" max="5" width="32.5" customWidth="1"/>
    <col min="6" max="6" width="3.75" customWidth="1"/>
    <col min="7" max="7" width="1.625" customWidth="1"/>
    <col min="8" max="8" width="8" customWidth="1"/>
    <col min="9" max="9" width="1.125" customWidth="1"/>
    <col min="10" max="10" width="32.5" customWidth="1"/>
    <col min="11" max="11" width="1.625" customWidth="1"/>
    <col min="12" max="13" width="0.875" customWidth="1"/>
    <col min="14" max="14" width="1.625" customWidth="1"/>
    <col min="15" max="15" width="8" customWidth="1"/>
    <col min="16" max="16" width="1.125" customWidth="1"/>
    <col min="17" max="17" width="32.5" customWidth="1"/>
    <col min="18" max="18" width="3.75" customWidth="1"/>
    <col min="19" max="19" width="1.625" customWidth="1"/>
    <col min="20" max="20" width="8" customWidth="1"/>
    <col min="21" max="21" width="1.125" customWidth="1"/>
    <col min="22" max="22" width="32.5" customWidth="1"/>
    <col min="23" max="23" width="1.625" customWidth="1"/>
    <col min="24" max="25" width="0.875" customWidth="1"/>
    <col min="26" max="26" width="1.625" customWidth="1"/>
    <col min="27" max="27" width="8" customWidth="1"/>
    <col min="28" max="28" width="1.125" customWidth="1"/>
    <col min="29" max="29" width="32.5" customWidth="1"/>
    <col min="30" max="30" width="3.75" customWidth="1"/>
    <col min="31" max="31" width="1.625" customWidth="1"/>
    <col min="32" max="32" width="8" customWidth="1"/>
    <col min="33" max="33" width="1.125" customWidth="1"/>
    <col min="34" max="34" width="32.5" customWidth="1"/>
    <col min="35" max="35" width="1.625" customWidth="1"/>
    <col min="36" max="37" width="0.875" customWidth="1"/>
    <col min="38" max="38" width="1.625" customWidth="1"/>
    <col min="39" max="39" width="8" customWidth="1"/>
    <col min="40" max="40" width="1.125" customWidth="1"/>
    <col min="41" max="41" width="32.5" customWidth="1"/>
    <col min="42" max="42" width="3.75" customWidth="1"/>
    <col min="43" max="43" width="1.625" customWidth="1"/>
    <col min="44" max="44" width="8" customWidth="1"/>
    <col min="45" max="45" width="1.125" customWidth="1"/>
    <col min="46" max="46" width="32.5" customWidth="1"/>
    <col min="47" max="47" width="1.625" customWidth="1"/>
    <col min="48" max="49" width="0.875" customWidth="1"/>
    <col min="50" max="50" width="1.625" customWidth="1"/>
    <col min="51" max="51" width="8" customWidth="1"/>
    <col min="52" max="52" width="1.125" customWidth="1"/>
    <col min="53" max="53" width="32.5" customWidth="1"/>
    <col min="54" max="54" width="3.75" customWidth="1"/>
    <col min="55" max="55" width="1.625" customWidth="1"/>
    <col min="56" max="56" width="8" customWidth="1"/>
    <col min="57" max="57" width="1.125" customWidth="1"/>
    <col min="58" max="58" width="32.5" customWidth="1"/>
    <col min="59" max="59" width="1.625" customWidth="1"/>
    <col min="60" max="60" width="0.875" customWidth="1"/>
  </cols>
  <sheetData>
    <row r="1" spans="1:65" ht="5.25" customHeight="1" x14ac:dyDescent="0.3">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57" t="s">
        <v>214</v>
      </c>
      <c r="BJ1" s="57"/>
      <c r="BK1" s="57"/>
      <c r="BL1" s="57"/>
      <c r="BM1" s="57"/>
    </row>
    <row r="2" spans="1:65" ht="16.5" customHeight="1" x14ac:dyDescent="0.3">
      <c r="A2" s="64"/>
      <c r="L2" s="64"/>
      <c r="M2" s="64"/>
      <c r="X2" s="64"/>
      <c r="Y2" s="64"/>
      <c r="AJ2" s="64"/>
      <c r="AK2" s="64"/>
      <c r="AV2" s="64"/>
      <c r="AW2" s="64"/>
      <c r="BH2" s="64"/>
      <c r="BI2" s="57"/>
      <c r="BJ2" s="57"/>
      <c r="BK2" s="57"/>
      <c r="BL2" s="57"/>
      <c r="BM2" s="57"/>
    </row>
    <row r="3" spans="1:65" ht="16.5" customHeight="1" x14ac:dyDescent="0.3">
      <c r="A3" s="64"/>
      <c r="C3" s="48"/>
      <c r="D3" s="48"/>
      <c r="E3" s="48"/>
      <c r="F3" s="48"/>
      <c r="G3" s="48"/>
      <c r="H3" s="48"/>
      <c r="I3" s="48"/>
      <c r="J3" s="48"/>
      <c r="L3" s="64"/>
      <c r="M3" s="64"/>
      <c r="O3" s="48"/>
      <c r="P3" s="48"/>
      <c r="Q3" s="48"/>
      <c r="R3" s="48"/>
      <c r="S3" s="48"/>
      <c r="T3" s="48"/>
      <c r="U3" s="48"/>
      <c r="V3" s="48"/>
      <c r="X3" s="64"/>
      <c r="Y3" s="64"/>
      <c r="AD3" s="48"/>
      <c r="AE3" s="48"/>
      <c r="AF3" s="48"/>
      <c r="AG3" s="48"/>
      <c r="AH3" s="48"/>
      <c r="AJ3" s="64"/>
      <c r="AK3" s="64"/>
      <c r="AP3" s="48"/>
      <c r="AQ3" s="48"/>
      <c r="AR3" s="48"/>
      <c r="AS3" s="48"/>
      <c r="AT3" s="48"/>
      <c r="AV3" s="64"/>
      <c r="AW3" s="64"/>
      <c r="BB3" s="48"/>
      <c r="BC3" s="48"/>
      <c r="BD3" s="48"/>
      <c r="BE3" s="48"/>
      <c r="BF3" s="48"/>
      <c r="BH3" s="64"/>
      <c r="BI3" s="57"/>
      <c r="BJ3" s="57"/>
      <c r="BK3" s="57"/>
      <c r="BL3" s="57"/>
      <c r="BM3" s="57"/>
    </row>
    <row r="4" spans="1:65" ht="17.25" customHeight="1" x14ac:dyDescent="0.3">
      <c r="A4" s="64"/>
      <c r="C4" s="48"/>
      <c r="D4" s="48"/>
      <c r="E4" s="48"/>
      <c r="F4" s="48"/>
      <c r="G4" s="48"/>
      <c r="H4" s="48"/>
      <c r="I4" s="48"/>
      <c r="J4" s="48"/>
      <c r="L4" s="64"/>
      <c r="M4" s="64"/>
      <c r="O4" s="48"/>
      <c r="P4" s="48"/>
      <c r="Q4" s="48"/>
      <c r="R4" s="48"/>
      <c r="S4" s="48"/>
      <c r="T4" s="48"/>
      <c r="U4" s="48"/>
      <c r="V4" s="48"/>
      <c r="X4" s="64"/>
      <c r="Y4" s="64"/>
      <c r="AD4" s="48"/>
      <c r="AE4" s="48"/>
      <c r="AF4" s="48"/>
      <c r="AG4" s="48"/>
      <c r="AH4" s="48"/>
      <c r="AJ4" s="64"/>
      <c r="AK4" s="64"/>
      <c r="AP4" s="48"/>
      <c r="AQ4" s="48"/>
      <c r="AR4" s="48"/>
      <c r="AS4" s="48"/>
      <c r="AT4" s="48"/>
      <c r="AV4" s="64"/>
      <c r="AW4" s="64"/>
      <c r="BB4" s="48"/>
      <c r="BC4" s="48"/>
      <c r="BD4" s="48"/>
      <c r="BE4" s="48"/>
      <c r="BF4" s="48"/>
      <c r="BH4" s="64"/>
      <c r="BI4" s="57"/>
      <c r="BJ4" s="57"/>
      <c r="BK4" s="57"/>
      <c r="BL4" s="57"/>
      <c r="BM4" s="57"/>
    </row>
    <row r="5" spans="1:65" ht="17.25" customHeight="1" x14ac:dyDescent="0.3">
      <c r="A5" s="64"/>
      <c r="C5" s="48"/>
      <c r="D5" s="48"/>
      <c r="E5" s="48"/>
      <c r="F5" s="48"/>
      <c r="G5" s="48"/>
      <c r="H5" s="48"/>
      <c r="I5" s="48"/>
      <c r="J5" s="48"/>
      <c r="L5" s="64"/>
      <c r="M5" s="64"/>
      <c r="O5" s="48"/>
      <c r="P5" s="48"/>
      <c r="Q5" s="48"/>
      <c r="R5" s="48"/>
      <c r="S5" s="48"/>
      <c r="T5" s="48"/>
      <c r="U5" s="48"/>
      <c r="V5" s="48"/>
      <c r="X5" s="64"/>
      <c r="Y5" s="64"/>
      <c r="AD5" s="48"/>
      <c r="AE5" s="48"/>
      <c r="AF5" s="48"/>
      <c r="AG5" s="48"/>
      <c r="AH5" s="48"/>
      <c r="AJ5" s="64"/>
      <c r="AK5" s="64"/>
      <c r="AP5" s="48"/>
      <c r="AQ5" s="48"/>
      <c r="AR5" s="48"/>
      <c r="AS5" s="48"/>
      <c r="AT5" s="48"/>
      <c r="AV5" s="64"/>
      <c r="AW5" s="64"/>
      <c r="BB5" s="48"/>
      <c r="BC5" s="48"/>
      <c r="BD5" s="48"/>
      <c r="BE5" s="48"/>
      <c r="BF5" s="48"/>
      <c r="BH5" s="64"/>
      <c r="BI5" s="57"/>
      <c r="BJ5" s="57"/>
      <c r="BK5" s="57"/>
      <c r="BL5" s="57"/>
      <c r="BM5" s="57"/>
    </row>
    <row r="6" spans="1:65" ht="17.25" customHeight="1" x14ac:dyDescent="0.3">
      <c r="A6" s="64"/>
      <c r="C6" s="48"/>
      <c r="D6" s="48"/>
      <c r="E6" s="48"/>
      <c r="F6" s="48"/>
      <c r="G6" s="48"/>
      <c r="H6" s="48"/>
      <c r="I6" s="48"/>
      <c r="J6" s="48"/>
      <c r="L6" s="64"/>
      <c r="M6" s="64"/>
      <c r="O6" s="48"/>
      <c r="P6" s="48"/>
      <c r="Q6" s="48"/>
      <c r="R6" s="48"/>
      <c r="S6" s="48"/>
      <c r="T6" s="48"/>
      <c r="U6" s="48"/>
      <c r="V6" s="48"/>
      <c r="X6" s="64"/>
      <c r="Y6" s="64"/>
      <c r="AD6" s="48"/>
      <c r="AE6" s="48"/>
      <c r="AF6" s="48"/>
      <c r="AG6" s="48"/>
      <c r="AH6" s="48"/>
      <c r="AJ6" s="64"/>
      <c r="AK6" s="64"/>
      <c r="AP6" s="48"/>
      <c r="AQ6" s="48"/>
      <c r="AR6" s="48"/>
      <c r="AS6" s="48"/>
      <c r="AT6" s="48"/>
      <c r="AV6" s="64"/>
      <c r="AW6" s="64"/>
      <c r="BB6" s="48"/>
      <c r="BC6" s="48"/>
      <c r="BD6" s="48"/>
      <c r="BE6" s="48"/>
      <c r="BF6" s="48"/>
      <c r="BH6" s="64"/>
      <c r="BI6" s="57"/>
      <c r="BJ6" s="57"/>
      <c r="BK6" s="57"/>
      <c r="BL6" s="57"/>
      <c r="BM6" s="57"/>
    </row>
    <row r="7" spans="1:65" ht="17.25" customHeight="1" x14ac:dyDescent="0.3">
      <c r="A7" s="64"/>
      <c r="C7" s="48"/>
      <c r="D7" s="48"/>
      <c r="E7" s="48"/>
      <c r="F7" s="48"/>
      <c r="G7" s="48"/>
      <c r="H7" s="48"/>
      <c r="I7" s="48"/>
      <c r="J7" s="48"/>
      <c r="L7" s="64"/>
      <c r="M7" s="64"/>
      <c r="O7" s="48"/>
      <c r="P7" s="48"/>
      <c r="Q7" s="48"/>
      <c r="R7" s="48"/>
      <c r="S7" s="48"/>
      <c r="T7" s="48"/>
      <c r="U7" s="48"/>
      <c r="V7" s="48"/>
      <c r="X7" s="64"/>
      <c r="Y7" s="64"/>
      <c r="AD7" s="48"/>
      <c r="AE7" s="48"/>
      <c r="AF7" s="48"/>
      <c r="AG7" s="48"/>
      <c r="AH7" s="48"/>
      <c r="AJ7" s="64"/>
      <c r="AK7" s="64"/>
      <c r="AP7" s="48"/>
      <c r="AQ7" s="48"/>
      <c r="AR7" s="48"/>
      <c r="AS7" s="48"/>
      <c r="AT7" s="48"/>
      <c r="AV7" s="64"/>
      <c r="AW7" s="64"/>
      <c r="BB7" s="48"/>
      <c r="BC7" s="48"/>
      <c r="BD7" s="48"/>
      <c r="BE7" s="48"/>
      <c r="BF7" s="48"/>
      <c r="BH7" s="64"/>
      <c r="BI7" s="57"/>
      <c r="BJ7" s="57"/>
      <c r="BK7" s="57"/>
      <c r="BL7" s="57"/>
      <c r="BM7" s="57"/>
    </row>
    <row r="8" spans="1:65" ht="17.25" customHeight="1" x14ac:dyDescent="0.3">
      <c r="A8" s="64"/>
      <c r="C8" s="48"/>
      <c r="D8" s="48"/>
      <c r="E8" s="48"/>
      <c r="F8" s="48"/>
      <c r="G8" s="48"/>
      <c r="H8" s="48"/>
      <c r="I8" s="48"/>
      <c r="J8" s="48"/>
      <c r="L8" s="64"/>
      <c r="M8" s="64"/>
      <c r="O8" s="48"/>
      <c r="P8" s="48"/>
      <c r="Q8" s="48"/>
      <c r="R8" s="48"/>
      <c r="S8" s="48"/>
      <c r="T8" s="48"/>
      <c r="U8" s="48"/>
      <c r="V8" s="48"/>
      <c r="X8" s="64"/>
      <c r="Y8" s="64"/>
      <c r="AD8" s="48"/>
      <c r="AE8" s="48"/>
      <c r="AF8" s="48"/>
      <c r="AG8" s="48"/>
      <c r="AH8" s="48"/>
      <c r="AJ8" s="64"/>
      <c r="AK8" s="64"/>
      <c r="AP8" s="48"/>
      <c r="AQ8" s="48"/>
      <c r="AR8" s="48"/>
      <c r="AS8" s="48"/>
      <c r="AT8" s="48"/>
      <c r="AV8" s="64"/>
      <c r="AW8" s="64"/>
      <c r="BB8" s="48"/>
      <c r="BC8" s="48"/>
      <c r="BD8" s="48"/>
      <c r="BE8" s="48"/>
      <c r="BF8" s="48"/>
      <c r="BH8" s="64"/>
      <c r="BI8" s="57"/>
      <c r="BJ8" s="57"/>
      <c r="BK8" s="57"/>
      <c r="BL8" s="57"/>
      <c r="BM8" s="57"/>
    </row>
    <row r="9" spans="1:65" ht="17.25" customHeight="1" x14ac:dyDescent="0.3">
      <c r="A9" s="64"/>
      <c r="C9" s="48"/>
      <c r="D9" s="48"/>
      <c r="E9" s="48"/>
      <c r="F9" s="48"/>
      <c r="G9" s="48"/>
      <c r="H9" s="48"/>
      <c r="I9" s="48"/>
      <c r="J9" s="48"/>
      <c r="L9" s="64"/>
      <c r="M9" s="64"/>
      <c r="O9" s="48"/>
      <c r="P9" s="48"/>
      <c r="Q9" s="48"/>
      <c r="R9" s="48"/>
      <c r="S9" s="48"/>
      <c r="T9" s="48"/>
      <c r="U9" s="48"/>
      <c r="V9" s="48"/>
      <c r="X9" s="64"/>
      <c r="Y9" s="64"/>
      <c r="AD9" s="48"/>
      <c r="AE9" s="48"/>
      <c r="AF9" s="48"/>
      <c r="AG9" s="48"/>
      <c r="AH9" s="48"/>
      <c r="AJ9" s="64"/>
      <c r="AK9" s="64"/>
      <c r="AP9" s="48"/>
      <c r="AQ9" s="48"/>
      <c r="AR9" s="48"/>
      <c r="AS9" s="48"/>
      <c r="AT9" s="48"/>
      <c r="AV9" s="64"/>
      <c r="AW9" s="64"/>
      <c r="BB9" s="48"/>
      <c r="BC9" s="48"/>
      <c r="BD9" s="48"/>
      <c r="BE9" s="48"/>
      <c r="BF9" s="48"/>
      <c r="BH9" s="64"/>
      <c r="BI9" s="57"/>
      <c r="BJ9" s="57"/>
      <c r="BK9" s="57"/>
      <c r="BL9" s="57"/>
      <c r="BM9" s="57"/>
    </row>
    <row r="10" spans="1:65" ht="17.25" customHeight="1" x14ac:dyDescent="0.3">
      <c r="A10" s="64"/>
      <c r="C10" s="48"/>
      <c r="D10" s="48"/>
      <c r="E10" s="48"/>
      <c r="F10" s="48"/>
      <c r="G10" s="48"/>
      <c r="H10" s="48"/>
      <c r="I10" s="48"/>
      <c r="J10" s="48"/>
      <c r="L10" s="64"/>
      <c r="M10" s="64"/>
      <c r="O10" s="48"/>
      <c r="P10" s="48"/>
      <c r="Q10" s="48"/>
      <c r="R10" s="48"/>
      <c r="S10" s="48"/>
      <c r="T10" s="48"/>
      <c r="U10" s="48"/>
      <c r="V10" s="48"/>
      <c r="X10" s="64"/>
      <c r="Y10" s="64"/>
      <c r="AD10" s="48"/>
      <c r="AE10" s="48"/>
      <c r="AF10" s="48"/>
      <c r="AG10" s="48"/>
      <c r="AH10" s="48"/>
      <c r="AJ10" s="64"/>
      <c r="AK10" s="64"/>
      <c r="AP10" s="48"/>
      <c r="AQ10" s="48"/>
      <c r="AR10" s="48"/>
      <c r="AS10" s="48"/>
      <c r="AT10" s="48"/>
      <c r="AV10" s="64"/>
      <c r="AW10" s="64"/>
      <c r="BB10" s="48"/>
      <c r="BC10" s="48"/>
      <c r="BD10" s="48"/>
      <c r="BE10" s="48"/>
      <c r="BF10" s="48"/>
      <c r="BH10" s="64"/>
      <c r="BI10" s="57"/>
      <c r="BJ10" s="57"/>
      <c r="BK10" s="57"/>
      <c r="BL10" s="57"/>
      <c r="BM10" s="57"/>
    </row>
    <row r="11" spans="1:65" ht="17.25" customHeight="1" x14ac:dyDescent="0.3">
      <c r="A11" s="64"/>
      <c r="C11" s="48"/>
      <c r="D11" s="48"/>
      <c r="E11" s="48"/>
      <c r="F11" s="48"/>
      <c r="G11" s="48"/>
      <c r="H11" s="48"/>
      <c r="I11" s="48"/>
      <c r="J11" s="48"/>
      <c r="L11" s="64"/>
      <c r="M11" s="64"/>
      <c r="O11" s="48"/>
      <c r="P11" s="48"/>
      <c r="Q11" s="48"/>
      <c r="R11" s="48"/>
      <c r="S11" s="48"/>
      <c r="T11" s="48"/>
      <c r="U11" s="48"/>
      <c r="V11" s="48"/>
      <c r="X11" s="64"/>
      <c r="Y11" s="64"/>
      <c r="AD11" s="48"/>
      <c r="AE11" s="48"/>
      <c r="AF11" s="48"/>
      <c r="AG11" s="48"/>
      <c r="AH11" s="48"/>
      <c r="AJ11" s="64"/>
      <c r="AK11" s="64"/>
      <c r="AP11" s="48"/>
      <c r="AQ11" s="48"/>
      <c r="AR11" s="48"/>
      <c r="AS11" s="48"/>
      <c r="AT11" s="48"/>
      <c r="AV11" s="64"/>
      <c r="AW11" s="64"/>
      <c r="BB11" s="48"/>
      <c r="BC11" s="48"/>
      <c r="BD11" s="48"/>
      <c r="BE11" s="48"/>
      <c r="BF11" s="48"/>
      <c r="BH11" s="64"/>
      <c r="BI11" s="57"/>
      <c r="BJ11" s="57"/>
      <c r="BK11" s="57"/>
      <c r="BL11" s="57"/>
      <c r="BM11" s="57"/>
    </row>
    <row r="12" spans="1:65" ht="17.25" customHeight="1" x14ac:dyDescent="0.3">
      <c r="A12" s="64"/>
      <c r="C12" s="48"/>
      <c r="D12" s="48"/>
      <c r="E12" s="48"/>
      <c r="F12" s="48"/>
      <c r="G12" s="48"/>
      <c r="H12" s="48"/>
      <c r="I12" s="48"/>
      <c r="J12" s="48"/>
      <c r="L12" s="64"/>
      <c r="M12" s="64"/>
      <c r="O12" s="48"/>
      <c r="P12" s="48"/>
      <c r="Q12" s="48"/>
      <c r="R12" s="48"/>
      <c r="S12" s="48"/>
      <c r="T12" s="48"/>
      <c r="U12" s="48"/>
      <c r="V12" s="48"/>
      <c r="X12" s="64"/>
      <c r="Y12" s="64"/>
      <c r="AD12" s="48"/>
      <c r="AE12" s="48"/>
      <c r="AF12" s="48"/>
      <c r="AG12" s="48"/>
      <c r="AH12" s="48"/>
      <c r="AJ12" s="64"/>
      <c r="AK12" s="64"/>
      <c r="AP12" s="48"/>
      <c r="AQ12" s="48"/>
      <c r="AR12" s="48"/>
      <c r="AS12" s="48"/>
      <c r="AT12" s="48"/>
      <c r="AV12" s="64"/>
      <c r="AW12" s="64"/>
      <c r="BB12" s="48"/>
      <c r="BC12" s="48"/>
      <c r="BD12" s="48"/>
      <c r="BE12" s="48"/>
      <c r="BF12" s="48"/>
      <c r="BH12" s="64"/>
      <c r="BI12" s="57"/>
      <c r="BJ12" s="57"/>
      <c r="BK12" s="57"/>
      <c r="BL12" s="57"/>
      <c r="BM12" s="57"/>
    </row>
    <row r="13" spans="1:65" ht="17.25" customHeight="1" x14ac:dyDescent="0.3">
      <c r="A13" s="64"/>
      <c r="E13" s="44" t="s">
        <v>0</v>
      </c>
      <c r="F13" s="48"/>
      <c r="G13" s="48"/>
      <c r="H13" s="48"/>
      <c r="I13" s="48"/>
      <c r="J13" s="48"/>
      <c r="L13" s="64"/>
      <c r="M13" s="64"/>
      <c r="Q13" s="44" t="s">
        <v>0</v>
      </c>
      <c r="R13" s="48"/>
      <c r="S13" s="48"/>
      <c r="T13" s="48"/>
      <c r="U13" s="48"/>
      <c r="V13" s="48"/>
      <c r="X13" s="64"/>
      <c r="Y13" s="64"/>
      <c r="AD13" s="48"/>
      <c r="AE13" s="48"/>
      <c r="AF13" s="48"/>
      <c r="AG13" s="48"/>
      <c r="AH13" s="48"/>
      <c r="AJ13" s="64"/>
      <c r="AK13" s="64"/>
      <c r="AP13" s="48"/>
      <c r="AQ13" s="48"/>
      <c r="AR13" s="48"/>
      <c r="AS13" s="48"/>
      <c r="AT13" s="48"/>
      <c r="AV13" s="64"/>
      <c r="AW13" s="64"/>
      <c r="BB13" s="48"/>
      <c r="BC13" s="48"/>
      <c r="BD13" s="48"/>
      <c r="BE13" s="48"/>
      <c r="BF13" s="48"/>
      <c r="BH13" s="64"/>
      <c r="BI13" s="57"/>
      <c r="BJ13" s="57"/>
      <c r="BK13" s="57"/>
      <c r="BL13" s="57"/>
      <c r="BM13" s="57"/>
    </row>
    <row r="14" spans="1:65" ht="17.25" customHeight="1" x14ac:dyDescent="0.3">
      <c r="A14" s="64"/>
      <c r="C14" s="46" t="s">
        <v>1</v>
      </c>
      <c r="D14" s="46"/>
      <c r="E14" s="46"/>
      <c r="J14" s="23"/>
      <c r="L14" s="64"/>
      <c r="M14" s="64"/>
      <c r="O14" s="46" t="s">
        <v>1</v>
      </c>
      <c r="P14" s="46"/>
      <c r="Q14" s="46"/>
      <c r="V14" s="23"/>
      <c r="X14" s="64"/>
      <c r="Y14" s="64"/>
      <c r="AA14" s="46" t="s">
        <v>2</v>
      </c>
      <c r="AB14" s="46"/>
      <c r="AC14" s="46"/>
      <c r="AH14" s="23"/>
      <c r="AJ14" s="64"/>
      <c r="AK14" s="64"/>
      <c r="AM14" s="46" t="s">
        <v>2</v>
      </c>
      <c r="AN14" s="46"/>
      <c r="AO14" s="46"/>
      <c r="AP14" s="46"/>
      <c r="AQ14" s="46"/>
      <c r="AR14" s="46"/>
      <c r="AS14" s="46"/>
      <c r="AT14" s="46"/>
      <c r="AV14" s="64"/>
      <c r="AW14" s="64"/>
      <c r="AY14" s="46" t="s">
        <v>2</v>
      </c>
      <c r="AZ14" s="46"/>
      <c r="BA14" s="46"/>
      <c r="BB14" s="46"/>
      <c r="BC14" s="46"/>
      <c r="BD14" s="46"/>
      <c r="BE14" s="46"/>
      <c r="BF14" s="46"/>
      <c r="BH14" s="64"/>
      <c r="BI14" s="57"/>
      <c r="BJ14" s="57"/>
      <c r="BK14" s="57"/>
      <c r="BL14" s="57"/>
      <c r="BM14" s="57"/>
    </row>
    <row r="15" spans="1:65" ht="16.5" customHeight="1" x14ac:dyDescent="0.3">
      <c r="A15" s="64"/>
      <c r="C15" s="46"/>
      <c r="D15" s="46"/>
      <c r="E15" s="46"/>
      <c r="F15" s="46"/>
      <c r="G15" s="46"/>
      <c r="H15" s="46"/>
      <c r="I15" s="46"/>
      <c r="J15" s="48"/>
      <c r="L15" s="64"/>
      <c r="M15" s="64"/>
      <c r="O15" s="46"/>
      <c r="P15" s="46"/>
      <c r="Q15" s="46"/>
      <c r="R15" s="46"/>
      <c r="S15" s="46"/>
      <c r="T15" s="46"/>
      <c r="U15" s="46"/>
      <c r="V15" s="48"/>
      <c r="X15" s="64"/>
      <c r="Y15" s="64"/>
      <c r="AA15" s="46" t="s">
        <v>3</v>
      </c>
      <c r="AB15" s="46"/>
      <c r="AC15" s="46"/>
      <c r="AD15" s="46"/>
      <c r="AE15" s="46"/>
      <c r="AF15" s="46"/>
      <c r="AG15" s="46"/>
      <c r="AH15" s="48"/>
      <c r="AJ15" s="64"/>
      <c r="AK15" s="64"/>
      <c r="AM15" s="46" t="s">
        <v>3</v>
      </c>
      <c r="AN15" s="46"/>
      <c r="AO15" s="46"/>
      <c r="AP15" s="46"/>
      <c r="AQ15" s="46"/>
      <c r="AR15" s="46"/>
      <c r="AS15" s="46"/>
      <c r="AT15" s="46"/>
      <c r="AV15" s="64"/>
      <c r="AW15" s="64"/>
      <c r="AY15" s="46" t="s">
        <v>3</v>
      </c>
      <c r="AZ15" s="46"/>
      <c r="BA15" s="46"/>
      <c r="BB15" s="46"/>
      <c r="BC15" s="46"/>
      <c r="BD15" s="46"/>
      <c r="BE15" s="46"/>
      <c r="BF15" s="46"/>
      <c r="BH15" s="64"/>
      <c r="BI15" s="57"/>
      <c r="BJ15" s="57"/>
      <c r="BK15" s="57"/>
      <c r="BL15" s="57"/>
      <c r="BM15" s="57"/>
    </row>
    <row r="16" spans="1:65" ht="16.5" customHeight="1" x14ac:dyDescent="0.3">
      <c r="A16" s="64"/>
      <c r="C16" s="47" t="s">
        <v>4</v>
      </c>
      <c r="D16" s="47"/>
      <c r="E16" s="47"/>
      <c r="J16" s="48"/>
      <c r="L16" s="64"/>
      <c r="M16" s="64"/>
      <c r="O16" s="47" t="s">
        <v>4</v>
      </c>
      <c r="P16" s="47"/>
      <c r="Q16" s="47"/>
      <c r="V16" s="48"/>
      <c r="X16" s="64"/>
      <c r="Y16" s="64"/>
      <c r="AA16" s="47" t="s">
        <v>4</v>
      </c>
      <c r="AB16" s="47"/>
      <c r="AC16" s="47"/>
      <c r="AH16" s="48"/>
      <c r="AJ16" s="64"/>
      <c r="AK16" s="64"/>
      <c r="AM16" s="47" t="s">
        <v>4</v>
      </c>
      <c r="AN16" s="47"/>
      <c r="AO16" s="47"/>
      <c r="AP16" s="47"/>
      <c r="AQ16" s="47"/>
      <c r="AR16" s="47"/>
      <c r="AS16" s="47"/>
      <c r="AT16" s="47"/>
      <c r="AV16" s="64"/>
      <c r="AW16" s="64"/>
      <c r="AY16" s="47" t="s">
        <v>4</v>
      </c>
      <c r="AZ16" s="47"/>
      <c r="BA16" s="47"/>
      <c r="BB16" s="47"/>
      <c r="BC16" s="47"/>
      <c r="BD16" s="47"/>
      <c r="BE16" s="47"/>
      <c r="BF16" s="47"/>
      <c r="BH16" s="64"/>
      <c r="BI16" s="57"/>
      <c r="BJ16" s="57"/>
      <c r="BK16" s="57"/>
      <c r="BL16" s="57"/>
      <c r="BM16" s="57"/>
    </row>
    <row r="17" spans="1:65" ht="16.5" customHeight="1" x14ac:dyDescent="0.3">
      <c r="A17" s="64"/>
      <c r="C17" s="48"/>
      <c r="D17" s="48"/>
      <c r="E17" s="48"/>
      <c r="L17" s="64"/>
      <c r="M17" s="64"/>
      <c r="O17" s="48"/>
      <c r="P17" s="48"/>
      <c r="Q17" s="48"/>
      <c r="X17" s="64"/>
      <c r="Y17" s="64"/>
      <c r="AA17" s="48"/>
      <c r="AB17" s="48"/>
      <c r="AC17" s="48"/>
      <c r="AJ17" s="64"/>
      <c r="AK17" s="64"/>
      <c r="AM17" s="48"/>
      <c r="AN17" s="48"/>
      <c r="AO17" s="48"/>
      <c r="AV17" s="64"/>
      <c r="AW17" s="64"/>
      <c r="AY17" s="48"/>
      <c r="AZ17" s="48"/>
      <c r="BA17" s="48"/>
      <c r="BH17" s="64"/>
      <c r="BI17" s="57"/>
      <c r="BJ17" s="57"/>
      <c r="BK17" s="57"/>
      <c r="BL17" s="57"/>
      <c r="BM17" s="57"/>
    </row>
    <row r="18" spans="1:65" ht="16.5" customHeight="1" x14ac:dyDescent="0.3">
      <c r="A18" s="64"/>
      <c r="C18" s="49" t="s">
        <v>5</v>
      </c>
      <c r="D18" s="49"/>
      <c r="E18" s="49"/>
      <c r="H18" s="49" t="s">
        <v>6</v>
      </c>
      <c r="I18" s="49"/>
      <c r="J18" s="49"/>
      <c r="L18" s="64"/>
      <c r="M18" s="64"/>
      <c r="O18" s="49" t="s">
        <v>7</v>
      </c>
      <c r="P18" s="49"/>
      <c r="Q18" s="49"/>
      <c r="T18" s="49" t="s">
        <v>8</v>
      </c>
      <c r="U18" s="49"/>
      <c r="V18" s="49"/>
      <c r="X18" s="64"/>
      <c r="Y18" s="64"/>
      <c r="AA18" s="49" t="s">
        <v>9</v>
      </c>
      <c r="AB18" s="49"/>
      <c r="AC18" s="49"/>
      <c r="AF18" s="49" t="s">
        <v>10</v>
      </c>
      <c r="AG18" s="49"/>
      <c r="AH18" s="49"/>
      <c r="AJ18" s="64"/>
      <c r="AK18" s="64"/>
      <c r="AM18" s="49" t="s">
        <v>239</v>
      </c>
      <c r="AN18" s="49"/>
      <c r="AO18" s="49"/>
      <c r="AR18" s="49" t="s">
        <v>240</v>
      </c>
      <c r="AS18" s="49"/>
      <c r="AT18" s="49"/>
      <c r="AV18" s="64"/>
      <c r="AW18" s="64"/>
      <c r="AY18" s="49" t="s">
        <v>11</v>
      </c>
      <c r="AZ18" s="49"/>
      <c r="BA18" s="49"/>
      <c r="BD18" s="49" t="s">
        <v>241</v>
      </c>
      <c r="BE18" s="49"/>
      <c r="BF18" s="49"/>
      <c r="BH18" s="64"/>
      <c r="BI18" s="57"/>
      <c r="BJ18" s="57"/>
      <c r="BK18" s="57"/>
      <c r="BL18" s="57"/>
      <c r="BM18" s="57"/>
    </row>
    <row r="19" spans="1:65" ht="16.5" customHeight="1" x14ac:dyDescent="0.3">
      <c r="A19" s="64"/>
      <c r="C19" s="49"/>
      <c r="D19" s="49"/>
      <c r="E19" s="49"/>
      <c r="H19" s="49"/>
      <c r="I19" s="49"/>
      <c r="J19" s="49"/>
      <c r="L19" s="64"/>
      <c r="M19" s="64"/>
      <c r="O19" s="49"/>
      <c r="P19" s="49"/>
      <c r="Q19" s="49"/>
      <c r="T19" s="49"/>
      <c r="U19" s="49"/>
      <c r="V19" s="49"/>
      <c r="X19" s="64"/>
      <c r="Y19" s="64"/>
      <c r="AA19" s="49"/>
      <c r="AB19" s="49"/>
      <c r="AC19" s="49"/>
      <c r="AF19" s="49"/>
      <c r="AG19" s="49"/>
      <c r="AH19" s="49"/>
      <c r="AJ19" s="64"/>
      <c r="AK19" s="64"/>
      <c r="AM19" s="49"/>
      <c r="AN19" s="49"/>
      <c r="AO19" s="49"/>
      <c r="AR19" s="49"/>
      <c r="AS19" s="49"/>
      <c r="AT19" s="49"/>
      <c r="AV19" s="64"/>
      <c r="AW19" s="64"/>
      <c r="AY19" s="49"/>
      <c r="AZ19" s="49"/>
      <c r="BA19" s="49"/>
      <c r="BD19" s="49"/>
      <c r="BE19" s="49"/>
      <c r="BF19" s="49"/>
      <c r="BH19" s="64"/>
      <c r="BI19" s="57"/>
      <c r="BJ19" s="57"/>
      <c r="BK19" s="57"/>
      <c r="BL19" s="57"/>
      <c r="BM19" s="57"/>
    </row>
    <row r="20" spans="1:65" ht="16.5" customHeight="1" x14ac:dyDescent="0.3">
      <c r="A20" s="64"/>
      <c r="C20" s="49"/>
      <c r="D20" s="49"/>
      <c r="E20" s="49"/>
      <c r="H20" s="49"/>
      <c r="I20" s="49"/>
      <c r="J20" s="49"/>
      <c r="L20" s="64"/>
      <c r="M20" s="64"/>
      <c r="O20" s="49"/>
      <c r="P20" s="49"/>
      <c r="Q20" s="49"/>
      <c r="T20" s="49"/>
      <c r="U20" s="49"/>
      <c r="V20" s="49"/>
      <c r="X20" s="64"/>
      <c r="Y20" s="64"/>
      <c r="AA20" s="49"/>
      <c r="AB20" s="49"/>
      <c r="AC20" s="49"/>
      <c r="AF20" s="49"/>
      <c r="AG20" s="49"/>
      <c r="AH20" s="49"/>
      <c r="AJ20" s="64"/>
      <c r="AK20" s="64"/>
      <c r="AM20" s="49"/>
      <c r="AN20" s="49"/>
      <c r="AO20" s="49"/>
      <c r="AR20" s="49"/>
      <c r="AS20" s="49"/>
      <c r="AT20" s="49"/>
      <c r="AV20" s="64"/>
      <c r="AW20" s="64"/>
      <c r="AY20" s="49"/>
      <c r="AZ20" s="49"/>
      <c r="BA20" s="49"/>
      <c r="BD20" s="49"/>
      <c r="BE20" s="49"/>
      <c r="BF20" s="49"/>
      <c r="BH20" s="64"/>
      <c r="BI20" s="57"/>
      <c r="BJ20" s="57"/>
      <c r="BK20" s="57"/>
      <c r="BL20" s="57"/>
      <c r="BM20" s="57"/>
    </row>
    <row r="21" spans="1:65" ht="16.5" customHeight="1" x14ac:dyDescent="0.3">
      <c r="A21" s="64"/>
      <c r="C21" s="49"/>
      <c r="D21" s="49"/>
      <c r="E21" s="49"/>
      <c r="H21" s="49"/>
      <c r="I21" s="49"/>
      <c r="J21" s="49"/>
      <c r="L21" s="64"/>
      <c r="M21" s="64"/>
      <c r="O21" s="49"/>
      <c r="P21" s="49"/>
      <c r="Q21" s="49"/>
      <c r="T21" s="49"/>
      <c r="U21" s="49"/>
      <c r="V21" s="49"/>
      <c r="X21" s="64"/>
      <c r="Y21" s="64"/>
      <c r="AA21" s="49"/>
      <c r="AB21" s="49"/>
      <c r="AC21" s="49"/>
      <c r="AF21" s="49"/>
      <c r="AG21" s="49"/>
      <c r="AH21" s="49"/>
      <c r="AJ21" s="64"/>
      <c r="AK21" s="64"/>
      <c r="AM21" s="49"/>
      <c r="AN21" s="49"/>
      <c r="AO21" s="49"/>
      <c r="AR21" s="49"/>
      <c r="AS21" s="49"/>
      <c r="AT21" s="49"/>
      <c r="AV21" s="64"/>
      <c r="AW21" s="64"/>
      <c r="AY21" s="49"/>
      <c r="AZ21" s="49"/>
      <c r="BA21" s="49"/>
      <c r="BD21" s="49"/>
      <c r="BE21" s="49"/>
      <c r="BF21" s="49"/>
      <c r="BH21" s="64"/>
      <c r="BI21" s="57"/>
      <c r="BJ21" s="57"/>
      <c r="BK21" s="57"/>
      <c r="BL21" s="57"/>
      <c r="BM21" s="57"/>
    </row>
    <row r="22" spans="1:65" ht="16.5" customHeight="1" x14ac:dyDescent="0.3">
      <c r="A22" s="64"/>
      <c r="L22" s="64"/>
      <c r="M22" s="64"/>
      <c r="X22" s="64"/>
      <c r="Y22" s="64"/>
      <c r="AJ22" s="64"/>
      <c r="AK22" s="64"/>
      <c r="AV22" s="64"/>
      <c r="AW22" s="64"/>
      <c r="BH22" s="64"/>
      <c r="BI22" s="57"/>
      <c r="BJ22" s="57"/>
      <c r="BK22" s="57"/>
      <c r="BL22" s="57"/>
      <c r="BM22" s="57"/>
    </row>
    <row r="23" spans="1:65" ht="16.5" customHeight="1" x14ac:dyDescent="0.3">
      <c r="A23" s="64"/>
      <c r="L23" s="64"/>
      <c r="M23" s="64"/>
      <c r="X23" s="64"/>
      <c r="Y23" s="64"/>
      <c r="AJ23" s="64"/>
      <c r="AK23" s="64"/>
      <c r="AV23" s="64"/>
      <c r="AW23" s="64"/>
      <c r="BH23" s="64"/>
      <c r="BI23" s="57"/>
      <c r="BJ23" s="57"/>
      <c r="BK23" s="57"/>
      <c r="BL23" s="57"/>
      <c r="BM23" s="57"/>
    </row>
    <row r="24" spans="1:65" ht="16.5" customHeight="1" x14ac:dyDescent="0.3">
      <c r="A24" s="64"/>
      <c r="L24" s="64"/>
      <c r="M24" s="64"/>
      <c r="X24" s="64"/>
      <c r="Y24" s="64"/>
      <c r="AJ24" s="64"/>
      <c r="AK24" s="64"/>
      <c r="AV24" s="64"/>
      <c r="AW24" s="64"/>
      <c r="BH24" s="64"/>
      <c r="BI24" s="57"/>
      <c r="BJ24" s="57"/>
      <c r="BK24" s="57"/>
      <c r="BL24" s="57"/>
      <c r="BM24" s="57"/>
    </row>
    <row r="25" spans="1:65" ht="16.5" customHeight="1" x14ac:dyDescent="0.3">
      <c r="A25" s="64"/>
      <c r="L25" s="64"/>
      <c r="M25" s="64"/>
      <c r="X25" s="64"/>
      <c r="Y25" s="64"/>
      <c r="AJ25" s="64"/>
      <c r="AK25" s="64"/>
      <c r="AV25" s="64"/>
      <c r="AW25" s="64"/>
      <c r="BH25" s="64"/>
      <c r="BI25" s="57"/>
      <c r="BJ25" s="57"/>
      <c r="BK25" s="57"/>
      <c r="BL25" s="57"/>
      <c r="BM25" s="57"/>
    </row>
    <row r="26" spans="1:65" ht="16.5" customHeight="1" x14ac:dyDescent="0.3">
      <c r="A26" s="64"/>
      <c r="L26" s="64"/>
      <c r="M26" s="64"/>
      <c r="X26" s="64"/>
      <c r="Y26" s="64"/>
      <c r="AJ26" s="64"/>
      <c r="AK26" s="64"/>
      <c r="AV26" s="64"/>
      <c r="AW26" s="64"/>
      <c r="BH26" s="64"/>
      <c r="BI26" s="57"/>
      <c r="BJ26" s="57"/>
      <c r="BK26" s="57"/>
      <c r="BL26" s="57"/>
      <c r="BM26" s="57"/>
    </row>
    <row r="27" spans="1:65" ht="16.5" customHeight="1" x14ac:dyDescent="0.3">
      <c r="A27" s="64"/>
      <c r="L27" s="64"/>
      <c r="M27" s="64"/>
      <c r="X27" s="64"/>
      <c r="Y27" s="64"/>
      <c r="AJ27" s="64"/>
      <c r="AK27" s="64"/>
      <c r="AV27" s="64"/>
      <c r="AW27" s="64"/>
      <c r="BH27" s="64"/>
      <c r="BI27" s="57"/>
      <c r="BJ27" s="57"/>
      <c r="BK27" s="57"/>
      <c r="BL27" s="57"/>
      <c r="BM27" s="57"/>
    </row>
    <row r="28" spans="1:65" ht="16.5" customHeight="1" x14ac:dyDescent="0.3">
      <c r="A28" s="64"/>
      <c r="L28" s="64"/>
      <c r="M28" s="64"/>
      <c r="X28" s="64"/>
      <c r="Y28" s="64"/>
      <c r="AJ28" s="64"/>
      <c r="AK28" s="64"/>
      <c r="AV28" s="64"/>
      <c r="AW28" s="64"/>
      <c r="BH28" s="64"/>
      <c r="BI28" s="57"/>
      <c r="BJ28" s="57"/>
      <c r="BK28" s="57"/>
      <c r="BL28" s="57"/>
      <c r="BM28" s="57"/>
    </row>
    <row r="29" spans="1:65" ht="16.5" customHeight="1" x14ac:dyDescent="0.3">
      <c r="A29" s="64"/>
      <c r="L29" s="64"/>
      <c r="M29" s="64"/>
      <c r="X29" s="64"/>
      <c r="Y29" s="64"/>
      <c r="AJ29" s="64"/>
      <c r="AK29" s="64"/>
      <c r="AV29" s="64"/>
      <c r="AW29" s="64"/>
      <c r="BH29" s="64"/>
      <c r="BI29" s="57"/>
      <c r="BJ29" s="57"/>
      <c r="BK29" s="57"/>
      <c r="BL29" s="57"/>
      <c r="BM29" s="57"/>
    </row>
    <row r="30" spans="1:65" ht="16.5" customHeight="1" x14ac:dyDescent="0.3">
      <c r="A30" s="64"/>
      <c r="E30" s="25" t="str">
        <f>IF('0-0'!E31='1-2'!A3,'1-2'!C3,IF('0-0'!E31='1-2'!A4,'1-2'!C4,IF('0-0'!E31='1-2'!A5,'1-2'!C5,IF('0-0'!E31='1-2'!A6,'1-2'!C6,IF('0-0'!E31='1-2'!A7,'1-2'!C7,IF('0-0'!E31='1-2'!A8,'1-2'!C8,IF('0-0'!E31='1-2'!A9,'1-2'!C9,IF('0-0'!E31='1-2'!A10,'1-2'!C10,IF('0-0'!E31='1-2'!A11,'1-2'!C11,IF('0-0'!E31='1-2'!A12,'1-2'!C12,IF('0-0'!E31='1-2'!A13,'1-2'!C13,IF('0-0'!E31='1-2'!A14,'1-2'!C14,IF('0-0'!E31='1-2'!A15,'1-2'!C15,IF('0-0'!E31='1-2'!A16,'1-2'!C16,IF('0-0'!E31='1-2'!A17,'1-2'!C17)))))))))))))))</f>
        <v>L3 Cache 	4MB (2 Core 2 Thread)</v>
      </c>
      <c r="J30" s="25" t="str">
        <f>IF('0-0'!J31='1-2'!F3,'1-2'!H3,IF('0-0'!J31='1-2'!F4,'1-2'!H4,IF('0-0'!J31='1-2'!F5,'1-2'!H5,IF('0-0'!J31='1-2'!F6,'1-2'!H6,IF('0-0'!J31='1-2'!F7,'1-2'!H7,IF('0-0'!J31='1-2'!F8,'1-2'!H8,IF('0-0'!J31='1-2'!F9,'1-2'!H9,IF('0-0'!J31='1-2'!F10,'1-2'!H10,IF('0-0'!J31='1-2'!F11,'1-2'!H11,IF('0-0'!J31='1-2'!F12,'1-2'!H12,IF('0-0'!J31='1-2'!F13,'1-2'!H13,IF('0-0'!J31='1-2'!F14,'1-2'!H14,IF('0-0'!J31='1-2'!F15,'1-2'!H15,IF('0-0'!J31='1-2'!F16,'1-2'!H16,IF('0-0'!J31='1-2'!A17,'1-2'!C17)))))))))))))))</f>
        <v>L3 Cache 	4MB (2 Core 2 Thread)</v>
      </c>
      <c r="L30" s="64"/>
      <c r="M30" s="64"/>
      <c r="Q30" s="24" t="str">
        <f>IF('0-0'!Q31='1-2'!A3,'1-2'!C3,IF('0-0'!Q31='1-2'!A4,'1-2'!C4,IF('0-0'!Q31='1-2'!A5,'1-2'!C5,IF('0-0'!Q31='1-2'!A6,'1-2'!C6,IF('0-0'!Q31='1-2'!A7,'1-2'!C7,IF('0-0'!Q31='1-2'!A8,'1-2'!C8,IF('0-0'!Q31='1-2'!A9,'1-2'!C9,IF('0-0'!Q31='1-2'!A10,'1-2'!C10,IF('0-0'!Q31='1-2'!A11,'1-2'!C11,IF('0-0'!Q31='1-2'!A12,'1-2'!C12,IF('0-0'!Q31='1-2'!A13,'1-2'!C13,IF('0-0'!Q31='1-2'!A14,'1-2'!C14,IF('0-0'!Q31='1-2'!A15,'1-2'!C15,IF('0-0'!Q31='1-2'!A16,'1-2'!C16))))))))))))))</f>
        <v>L3 Cache 	4MB (2 Core 4 Thread)</v>
      </c>
      <c r="V30" s="24" t="str">
        <f>IF('0-0'!V31='1-2'!A3,'1-2'!C3,IF('0-0'!V31='1-2'!A4,'1-2'!C4,IF('0-0'!V31='1-2'!A5,'1-2'!C5,IF('0-0'!V31='1-2'!A6,'1-2'!C6,IF('0-0'!V31='1-2'!A7,'1-2'!C7,IF('0-0'!V31='1-2'!A8,'1-2'!C8,IF('0-0'!V31='1-2'!A9,'1-2'!C9,IF('0-0'!V31='1-2'!A10,'1-2'!C10,IF('0-0'!V31='1-2'!A11,'1-2'!C11,IF('0-0'!V31='1-2'!A12,'1-2'!C12,IF('0-0'!V31='1-2'!A13,'1-2'!C13,IF('0-0'!V31='1-2'!A14,'1-2'!C14,IF('0-0'!V31='1-2'!A15,'1-2'!C15,IF('0-0'!V31='1-2'!A16,'1-2'!C16))))))))))))))</f>
        <v>L3 Cache 	4MB (2 Core 4 Thread)</v>
      </c>
      <c r="X30" s="64"/>
      <c r="Y30" s="64"/>
      <c r="AC30" s="24" t="str">
        <f>IF('0-0'!AC31='1-2'!A3,'1-2'!C3,IF('0-0'!AC31='1-2'!A4,'1-2'!C4,IF('0-0'!AC31='1-2'!A5,'1-2'!C5,IF('0-0'!AC31='1-2'!A6,'1-2'!C6,IF('0-0'!AC31='1-2'!A7,'1-2'!C7,IF('0-0'!AC31='1-2'!A8,'1-2'!C8,IF('0-0'!AC31='1-2'!A9,'1-2'!C9,IF('0-0'!AC31='1-2'!A10,'1-2'!C10,IF('0-0'!AC31='1-2'!A11,'1-2'!C11,IF('0-0'!AC31='1-2'!A12,'1-2'!C12,IF('0-0'!AC31='1-2'!A13,'1-2'!C13,IF('0-0'!AC31='1-2'!A14,'1-2'!C14,IF('0-0'!AC31='1-2'!A15,'1-2'!C15,IF('0-0'!AC31='1-2'!A16,'1-2'!C16))))))))))))))</f>
        <v>L3 Cache 	6MB (4 Core 8 Thread)</v>
      </c>
      <c r="AH30" s="24" t="str">
        <f>IF('0-0'!AH31='1-2'!A3,'1-2'!C3,IF('0-0'!AH31='1-2'!A4,'1-2'!C4,IF('0-0'!AH31='1-2'!A5,'1-2'!C5,IF('0-0'!AH31='1-2'!A6,'1-2'!C6,IF('0-0'!AH31='1-2'!A7,'1-2'!C7,IF('0-0'!AH31='1-2'!A8,'1-2'!C8,IF('0-0'!AH31='1-2'!A9,'1-2'!C9,IF('0-0'!AH31='1-2'!A10,'1-2'!C10,IF('0-0'!AH31='1-2'!A11,'1-2'!C11,IF('0-0'!AH31='1-2'!A12,'1-2'!C12,IF('0-0'!AH31='1-2'!A13,'1-2'!C13,IF('0-0'!AH31='1-2'!A14,'1-2'!C14,IF('0-0'!AH31='1-2'!A15,'1-2'!C15,IF('0-0'!AH31='1-2'!A16,'1-2'!C16))))))))))))))</f>
        <v>L3 Cache 	6MB (4 Core 8 Thread)</v>
      </c>
      <c r="AJ30" s="64"/>
      <c r="AK30" s="64"/>
      <c r="AO30" s="24" t="str">
        <f>IF('0-0'!AO31='1-2'!A3,'1-2'!C3,IF('0-0'!AO31='1-2'!A4,'1-2'!C4,IF('0-0'!AO31='1-2'!A5,'1-2'!C5,IF('0-0'!AO31='1-2'!A6,'1-2'!C6,IF('0-0'!AO31='1-2'!A7,'1-2'!C7,IF('0-0'!AO31='1-2'!A8,'1-2'!C8,IF('0-0'!AO31='1-2'!A9,'1-2'!C9,IF('0-0'!AO31='1-2'!A10,'1-2'!C10,IF('0-0'!AO31='1-2'!A11,'1-2'!C11,IF('0-0'!AO31='1-2'!A12,'1-2'!C12,IF('0-0'!AO31='1-2'!A13,'1-2'!C13,IF('0-0'!AO31='1-2'!A14,'1-2'!C14,IF('0-0'!AO31='1-2'!A15,'1-2'!C15,IF('0-0'!AO31='1-2'!A16,'1-2'!C16))))))))))))))</f>
        <v>L3 Cache 	6MB (4 Core 8 Thread)</v>
      </c>
      <c r="AT30" s="24" t="str">
        <f>IF('0-0'!AT31='1-2'!A3,'1-2'!C3,IF('0-0'!AT31='1-2'!A4,'1-2'!C4,IF('0-0'!AT31='1-2'!A5,'1-2'!C5,IF('0-0'!AT31='1-2'!A6,'1-2'!C6,IF('0-0'!AT31='1-2'!A7,'1-2'!C7,IF('0-0'!AT31='1-2'!A8,'1-2'!C8,IF('0-0'!AT31='1-2'!A9,'1-2'!C9,IF('0-0'!AT31='1-2'!A10,'1-2'!C10,IF('0-0'!AT31='1-2'!A11,'1-2'!C11,IF('0-0'!AT31='1-2'!A12,'1-2'!C12,IF('0-0'!AT31='1-2'!A13,'1-2'!C13,IF('0-0'!AT31='1-2'!A14,'1-2'!C14,IF('0-0'!AT31='1-2'!A15,'1-2'!C15,IF('0-0'!AT31='1-2'!A16,'1-2'!C16,IF('0-0'!AT31='1-2'!A17,'1-2'!C17,IF('0-0'!AT31='1-2'!A18,'1-2'!C18,IF('0-0'!AT31='1-2'!A19,'1-2'!C19,IF('0-0'!AT31='1-2'!A20,'1-2'!C20))))))))))))))))))</f>
        <v>L3 Cache 	16MB (8 Core 16 Thread)</v>
      </c>
      <c r="AV30" s="64"/>
      <c r="AW30" s="64"/>
      <c r="BA30" s="24" t="str">
        <f>IF('0-0'!BA31='1-2'!A3,'1-2'!C3,IF('0-0'!BA31='1-2'!A4,'1-2'!C4,IF('0-0'!BA31='1-2'!A5,'1-2'!C5,IF('0-0'!BA31='1-2'!A6,'1-2'!C6,IF('0-0'!BA31='1-2'!A7,'1-2'!C7,IF('0-0'!BA31='1-2'!A8,'1-2'!C8,IF('0-0'!BA31='1-2'!A9,'1-2'!C9,IF('0-0'!BA31='1-2'!A10,'1-2'!C10,IF('0-0'!BA31='1-2'!A11,'1-2'!C11,IF('0-0'!BA31='1-2'!A12,'1-2'!C12,IF('0-0'!BA31='1-2'!A13,'1-2'!C13,IF('0-0'!BA31='1-2'!A14,'1-2'!C14,IF('0-0'!BA31='1-2'!A15,'1-2'!C15,IF('0-0'!BA31='1-2'!A16,'1-2'!C16))))))))))))))</f>
        <v>L3 Cache 12MB (6 Core 12 Thread)</v>
      </c>
      <c r="BF30" s="24" t="str">
        <f>IF('0-0'!BF31='1-2'!A3,'1-2'!C3,IF('0-0'!BF31='1-2'!A4,'1-2'!C4,IF('0-0'!BF31='1-2'!A5,'1-2'!C5,IF('0-0'!BF31='1-2'!A6,'1-2'!C6,IF('0-0'!BF31='1-2'!A7,'1-2'!C7,IF('0-0'!BF31='1-2'!A8,'1-2'!C8,IF('0-0'!BF31='1-2'!A9,'1-2'!C9,IF('0-0'!BF31='1-2'!A10,'1-2'!C10,IF('0-0'!BF31='1-2'!A11,'1-2'!C11,IF('0-0'!BF31='1-2'!A12,'1-2'!C12,IF('0-0'!BF31='1-2'!A13,'1-2'!C13,IF('0-0'!BF31='1-2'!A14,'1-2'!C14,IF('0-0'!BF31='1-2'!A15,'1-2'!C15,IF('0-0'!BF31='1-2'!A16,'1-2'!C16,IF('0-0'!BF31='1-2'!A17,'1-2'!C17,IF('0-0'!BF31='1-2'!A18,'1-2'!C18,IF('0-0'!BF31='1-2'!A19,'1-2'!C19,IF('0-0'!BF31='1-2'!A20,'1-2'!C20))))))))))))))))))</f>
        <v>L3 Cache 	32MB (6 Core 12 Thread)</v>
      </c>
      <c r="BH30" s="64"/>
      <c r="BI30" s="57"/>
      <c r="BJ30" s="57"/>
      <c r="BK30" s="57"/>
      <c r="BL30" s="57"/>
      <c r="BM30" s="57"/>
    </row>
    <row r="31" spans="1:65" ht="16.5" customHeight="1" x14ac:dyDescent="0.3">
      <c r="A31" s="64"/>
      <c r="C31" s="4" t="s">
        <v>12</v>
      </c>
      <c r="D31" s="3" t="s">
        <v>13</v>
      </c>
      <c r="E31" s="34" t="s">
        <v>14</v>
      </c>
      <c r="H31" s="4" t="s">
        <v>12</v>
      </c>
      <c r="I31" s="3" t="s">
        <v>13</v>
      </c>
      <c r="J31" s="34" t="s">
        <v>14</v>
      </c>
      <c r="L31" s="64"/>
      <c r="M31" s="64"/>
      <c r="O31" s="4" t="s">
        <v>12</v>
      </c>
      <c r="P31" s="3" t="s">
        <v>13</v>
      </c>
      <c r="Q31" s="34" t="s">
        <v>15</v>
      </c>
      <c r="T31" s="4" t="s">
        <v>12</v>
      </c>
      <c r="U31" s="3" t="s">
        <v>13</v>
      </c>
      <c r="V31" t="s">
        <v>15</v>
      </c>
      <c r="X31" s="64"/>
      <c r="Y31" s="64"/>
      <c r="AA31" s="4" t="s">
        <v>12</v>
      </c>
      <c r="AB31" s="3" t="s">
        <v>13</v>
      </c>
      <c r="AC31" t="s">
        <v>16</v>
      </c>
      <c r="AF31" s="4" t="s">
        <v>12</v>
      </c>
      <c r="AG31" s="3" t="s">
        <v>13</v>
      </c>
      <c r="AH31" t="s">
        <v>16</v>
      </c>
      <c r="AJ31" s="64"/>
      <c r="AK31" s="64"/>
      <c r="AM31" s="4" t="s">
        <v>12</v>
      </c>
      <c r="AN31" s="3" t="s">
        <v>13</v>
      </c>
      <c r="AO31" t="s">
        <v>17</v>
      </c>
      <c r="AR31" s="4" t="s">
        <v>12</v>
      </c>
      <c r="AS31" s="3" t="s">
        <v>13</v>
      </c>
      <c r="AT31" t="s">
        <v>219</v>
      </c>
      <c r="AV31" s="64"/>
      <c r="AW31" s="64"/>
      <c r="AY31" s="4" t="s">
        <v>12</v>
      </c>
      <c r="AZ31" s="3" t="s">
        <v>13</v>
      </c>
      <c r="BA31" t="s">
        <v>18</v>
      </c>
      <c r="BD31" s="4" t="s">
        <v>12</v>
      </c>
      <c r="BE31" s="3" t="s">
        <v>13</v>
      </c>
      <c r="BF31" t="s">
        <v>217</v>
      </c>
      <c r="BH31" s="64"/>
      <c r="BI31" s="57"/>
      <c r="BJ31" s="57"/>
      <c r="BK31" s="57"/>
      <c r="BL31" s="57"/>
      <c r="BM31" s="57"/>
    </row>
    <row r="32" spans="1:65" ht="16.5" customHeight="1" x14ac:dyDescent="0.3">
      <c r="A32" s="64"/>
      <c r="C32" s="4" t="s">
        <v>19</v>
      </c>
      <c r="D32" s="3" t="s">
        <v>13</v>
      </c>
      <c r="E32" s="34" t="s">
        <v>20</v>
      </c>
      <c r="H32" s="4" t="s">
        <v>19</v>
      </c>
      <c r="I32" s="3" t="s">
        <v>13</v>
      </c>
      <c r="J32" s="34" t="s">
        <v>20</v>
      </c>
      <c r="L32" s="64"/>
      <c r="M32" s="64"/>
      <c r="O32" s="4" t="s">
        <v>19</v>
      </c>
      <c r="P32" s="3" t="s">
        <v>13</v>
      </c>
      <c r="Q32" s="34" t="s">
        <v>20</v>
      </c>
      <c r="T32" s="4" t="s">
        <v>19</v>
      </c>
      <c r="U32" s="3" t="s">
        <v>13</v>
      </c>
      <c r="V32" t="s">
        <v>20</v>
      </c>
      <c r="X32" s="64"/>
      <c r="Y32" s="64"/>
      <c r="AA32" s="4" t="s">
        <v>19</v>
      </c>
      <c r="AB32" s="3" t="s">
        <v>13</v>
      </c>
      <c r="AC32" t="s">
        <v>20</v>
      </c>
      <c r="AF32" s="4" t="s">
        <v>19</v>
      </c>
      <c r="AG32" s="3" t="s">
        <v>13</v>
      </c>
      <c r="AH32" t="s">
        <v>20</v>
      </c>
      <c r="AJ32" s="64"/>
      <c r="AK32" s="64"/>
      <c r="AM32" s="4" t="s">
        <v>19</v>
      </c>
      <c r="AN32" s="3" t="s">
        <v>13</v>
      </c>
      <c r="AO32" t="s">
        <v>20</v>
      </c>
      <c r="AR32" s="4" t="s">
        <v>19</v>
      </c>
      <c r="AS32" s="3" t="s">
        <v>13</v>
      </c>
      <c r="AT32" t="s">
        <v>216</v>
      </c>
      <c r="AV32" s="64"/>
      <c r="AW32" s="64"/>
      <c r="AY32" s="4" t="s">
        <v>19</v>
      </c>
      <c r="AZ32" s="3" t="s">
        <v>13</v>
      </c>
      <c r="BA32" t="s">
        <v>216</v>
      </c>
      <c r="BD32" s="4" t="s">
        <v>19</v>
      </c>
      <c r="BE32" s="3" t="s">
        <v>13</v>
      </c>
      <c r="BF32" t="s">
        <v>216</v>
      </c>
      <c r="BH32" s="64"/>
      <c r="BI32" s="57"/>
      <c r="BJ32" s="57"/>
      <c r="BK32" s="57"/>
      <c r="BL32" s="57"/>
      <c r="BM32" s="57"/>
    </row>
    <row r="33" spans="1:65" ht="16.5" customHeight="1" x14ac:dyDescent="0.3">
      <c r="A33" s="64"/>
      <c r="C33" s="4" t="s">
        <v>21</v>
      </c>
      <c r="D33" s="3" t="s">
        <v>13</v>
      </c>
      <c r="E33" s="37" t="s">
        <v>23</v>
      </c>
      <c r="H33" s="4" t="s">
        <v>21</v>
      </c>
      <c r="I33" s="3" t="s">
        <v>13</v>
      </c>
      <c r="J33" s="37" t="s">
        <v>23</v>
      </c>
      <c r="L33" s="64"/>
      <c r="M33" s="64"/>
      <c r="O33" s="4" t="s">
        <v>21</v>
      </c>
      <c r="P33" s="3" t="s">
        <v>13</v>
      </c>
      <c r="Q33" s="37" t="s">
        <v>23</v>
      </c>
      <c r="T33" s="4" t="s">
        <v>21</v>
      </c>
      <c r="U33" s="3" t="s">
        <v>13</v>
      </c>
      <c r="V33" s="38" t="s">
        <v>23</v>
      </c>
      <c r="X33" s="64"/>
      <c r="Y33" s="64"/>
      <c r="AA33" s="4" t="s">
        <v>21</v>
      </c>
      <c r="AB33" s="3" t="s">
        <v>13</v>
      </c>
      <c r="AC33" s="38" t="s">
        <v>22</v>
      </c>
      <c r="AF33" s="4" t="s">
        <v>21</v>
      </c>
      <c r="AG33" s="3" t="s">
        <v>13</v>
      </c>
      <c r="AH33" s="38" t="s">
        <v>24</v>
      </c>
      <c r="AJ33" s="64"/>
      <c r="AK33" s="64"/>
      <c r="AM33" s="4" t="s">
        <v>21</v>
      </c>
      <c r="AN33" s="3" t="s">
        <v>13</v>
      </c>
      <c r="AO33" s="38" t="s">
        <v>25</v>
      </c>
      <c r="AR33" s="4" t="s">
        <v>21</v>
      </c>
      <c r="AS33" s="3" t="s">
        <v>13</v>
      </c>
      <c r="AT33" s="38" t="s">
        <v>229</v>
      </c>
      <c r="AV33" s="64"/>
      <c r="AW33" s="64"/>
      <c r="AY33" s="4" t="s">
        <v>21</v>
      </c>
      <c r="AZ33" s="3" t="s">
        <v>13</v>
      </c>
      <c r="BA33" s="38" t="s">
        <v>26</v>
      </c>
      <c r="BD33" s="4" t="s">
        <v>21</v>
      </c>
      <c r="BE33" s="3" t="s">
        <v>13</v>
      </c>
      <c r="BF33" s="38" t="s">
        <v>26</v>
      </c>
      <c r="BH33" s="64"/>
      <c r="BI33" s="57"/>
      <c r="BJ33" s="57"/>
      <c r="BK33" s="57"/>
      <c r="BL33" s="57"/>
      <c r="BM33" s="57"/>
    </row>
    <row r="34" spans="1:65" ht="16.5" customHeight="1" x14ac:dyDescent="0.3">
      <c r="A34" s="64"/>
      <c r="C34" s="4" t="s">
        <v>27</v>
      </c>
      <c r="D34" s="3" t="s">
        <v>13</v>
      </c>
      <c r="E34" s="34" t="s">
        <v>28</v>
      </c>
      <c r="H34" s="4" t="s">
        <v>27</v>
      </c>
      <c r="I34" s="3" t="s">
        <v>13</v>
      </c>
      <c r="J34" s="34" t="s">
        <v>28</v>
      </c>
      <c r="L34" s="64"/>
      <c r="M34" s="64"/>
      <c r="O34" s="4" t="s">
        <v>27</v>
      </c>
      <c r="P34" s="3" t="s">
        <v>13</v>
      </c>
      <c r="Q34" s="34" t="s">
        <v>28</v>
      </c>
      <c r="T34" s="4" t="s">
        <v>27</v>
      </c>
      <c r="U34" s="3" t="s">
        <v>13</v>
      </c>
      <c r="V34" t="s">
        <v>28</v>
      </c>
      <c r="X34" s="64"/>
      <c r="Y34" s="64"/>
      <c r="AA34" s="4" t="s">
        <v>27</v>
      </c>
      <c r="AB34" s="3" t="s">
        <v>13</v>
      </c>
      <c r="AC34" t="s">
        <v>28</v>
      </c>
      <c r="AF34" s="4" t="s">
        <v>27</v>
      </c>
      <c r="AG34" s="3" t="s">
        <v>13</v>
      </c>
      <c r="AH34" t="s">
        <v>28</v>
      </c>
      <c r="AJ34" s="64"/>
      <c r="AK34" s="64"/>
      <c r="AM34" s="4" t="s">
        <v>27</v>
      </c>
      <c r="AN34" s="3" t="s">
        <v>13</v>
      </c>
      <c r="AO34" t="s">
        <v>29</v>
      </c>
      <c r="AR34" s="4" t="s">
        <v>27</v>
      </c>
      <c r="AS34" s="3" t="s">
        <v>13</v>
      </c>
      <c r="AT34" t="s">
        <v>29</v>
      </c>
      <c r="AV34" s="64"/>
      <c r="AW34" s="64"/>
      <c r="AY34" s="4" t="s">
        <v>27</v>
      </c>
      <c r="AZ34" s="3" t="s">
        <v>13</v>
      </c>
      <c r="BA34" t="s">
        <v>29</v>
      </c>
      <c r="BD34" s="4" t="s">
        <v>27</v>
      </c>
      <c r="BE34" s="3" t="s">
        <v>13</v>
      </c>
      <c r="BF34" t="s">
        <v>29</v>
      </c>
      <c r="BH34" s="64"/>
      <c r="BI34" s="57"/>
      <c r="BJ34" s="57"/>
      <c r="BK34" s="57"/>
      <c r="BL34" s="57"/>
      <c r="BM34" s="57"/>
    </row>
    <row r="35" spans="1:65" ht="16.5" customHeight="1" x14ac:dyDescent="0.3">
      <c r="A35" s="64"/>
      <c r="C35" s="4" t="s">
        <v>30</v>
      </c>
      <c r="D35" s="3" t="s">
        <v>13</v>
      </c>
      <c r="E35" s="34" t="s">
        <v>31</v>
      </c>
      <c r="H35" s="4" t="s">
        <v>30</v>
      </c>
      <c r="I35" s="3" t="s">
        <v>13</v>
      </c>
      <c r="J35" s="34" t="s">
        <v>31</v>
      </c>
      <c r="L35" s="64"/>
      <c r="M35" s="64"/>
      <c r="O35" s="4" t="s">
        <v>30</v>
      </c>
      <c r="P35" s="3" t="s">
        <v>13</v>
      </c>
      <c r="Q35" s="34" t="s">
        <v>31</v>
      </c>
      <c r="T35" s="4" t="s">
        <v>30</v>
      </c>
      <c r="U35" s="3" t="s">
        <v>13</v>
      </c>
      <c r="V35" t="s">
        <v>31</v>
      </c>
      <c r="X35" s="64"/>
      <c r="Y35" s="64"/>
      <c r="AA35" s="4" t="s">
        <v>30</v>
      </c>
      <c r="AB35" s="3" t="s">
        <v>13</v>
      </c>
      <c r="AC35" t="s">
        <v>31</v>
      </c>
      <c r="AF35" s="4" t="s">
        <v>30</v>
      </c>
      <c r="AG35" s="3" t="s">
        <v>13</v>
      </c>
      <c r="AH35" t="s">
        <v>31</v>
      </c>
      <c r="AJ35" s="64"/>
      <c r="AK35" s="64"/>
      <c r="AM35" s="4" t="s">
        <v>30</v>
      </c>
      <c r="AN35" s="3" t="s">
        <v>13</v>
      </c>
      <c r="AO35" t="s">
        <v>31</v>
      </c>
      <c r="AR35" s="4" t="s">
        <v>30</v>
      </c>
      <c r="AS35" s="3" t="s">
        <v>13</v>
      </c>
      <c r="AT35" t="s">
        <v>231</v>
      </c>
      <c r="AV35" s="64"/>
      <c r="AW35" s="64"/>
      <c r="AY35" s="4" t="s">
        <v>30</v>
      </c>
      <c r="AZ35" s="3" t="s">
        <v>13</v>
      </c>
      <c r="BA35" t="s">
        <v>31</v>
      </c>
      <c r="BD35" s="4" t="s">
        <v>30</v>
      </c>
      <c r="BE35" s="3" t="s">
        <v>13</v>
      </c>
      <c r="BF35" t="s">
        <v>231</v>
      </c>
      <c r="BH35" s="64"/>
      <c r="BI35" s="57"/>
      <c r="BJ35" s="57"/>
      <c r="BK35" s="57"/>
      <c r="BL35" s="57"/>
      <c r="BM35" s="57"/>
    </row>
    <row r="36" spans="1:65" ht="16.5" customHeight="1" x14ac:dyDescent="0.3">
      <c r="A36" s="64"/>
      <c r="C36" s="4" t="s">
        <v>32</v>
      </c>
      <c r="D36" s="3" t="s">
        <v>13</v>
      </c>
      <c r="E36" s="34" t="s">
        <v>33</v>
      </c>
      <c r="H36" s="4" t="s">
        <v>32</v>
      </c>
      <c r="I36" s="3" t="s">
        <v>13</v>
      </c>
      <c r="J36" s="34" t="s">
        <v>33</v>
      </c>
      <c r="L36" s="64"/>
      <c r="M36" s="64"/>
      <c r="O36" s="4" t="s">
        <v>32</v>
      </c>
      <c r="P36" s="3" t="s">
        <v>13</v>
      </c>
      <c r="Q36" s="34" t="s">
        <v>33</v>
      </c>
      <c r="T36" s="4" t="s">
        <v>32</v>
      </c>
      <c r="U36" s="3" t="s">
        <v>13</v>
      </c>
      <c r="V36" t="s">
        <v>33</v>
      </c>
      <c r="X36" s="64"/>
      <c r="Y36" s="64"/>
      <c r="AA36" s="4" t="s">
        <v>32</v>
      </c>
      <c r="AB36" s="3" t="s">
        <v>13</v>
      </c>
      <c r="AC36" t="s">
        <v>33</v>
      </c>
      <c r="AF36" s="4" t="s">
        <v>32</v>
      </c>
      <c r="AG36" s="3" t="s">
        <v>13</v>
      </c>
      <c r="AH36" t="s">
        <v>33</v>
      </c>
      <c r="AJ36" s="64"/>
      <c r="AK36" s="64"/>
      <c r="AM36" s="4" t="s">
        <v>32</v>
      </c>
      <c r="AN36" s="3" t="s">
        <v>13</v>
      </c>
      <c r="AO36" t="s">
        <v>244</v>
      </c>
      <c r="AR36" s="4" t="s">
        <v>32</v>
      </c>
      <c r="AS36" s="3" t="s">
        <v>13</v>
      </c>
      <c r="AT36" t="s">
        <v>244</v>
      </c>
      <c r="AV36" s="64"/>
      <c r="AW36" s="64"/>
      <c r="AY36" s="4" t="s">
        <v>32</v>
      </c>
      <c r="AZ36" s="3" t="s">
        <v>13</v>
      </c>
      <c r="BA36" t="s">
        <v>244</v>
      </c>
      <c r="BD36" s="4" t="s">
        <v>32</v>
      </c>
      <c r="BE36" s="3" t="s">
        <v>13</v>
      </c>
      <c r="BF36" t="s">
        <v>244</v>
      </c>
      <c r="BH36" s="64"/>
      <c r="BI36" s="57"/>
      <c r="BJ36" s="57"/>
      <c r="BK36" s="57"/>
      <c r="BL36" s="57"/>
      <c r="BM36" s="57"/>
    </row>
    <row r="37" spans="1:65" ht="16.5" customHeight="1" x14ac:dyDescent="0.3">
      <c r="A37" s="64"/>
      <c r="C37" s="4" t="s">
        <v>34</v>
      </c>
      <c r="D37" s="3" t="s">
        <v>13</v>
      </c>
      <c r="E37" s="34" t="s">
        <v>35</v>
      </c>
      <c r="H37" s="4" t="s">
        <v>34</v>
      </c>
      <c r="I37" s="3" t="s">
        <v>13</v>
      </c>
      <c r="J37" s="34" t="s">
        <v>35</v>
      </c>
      <c r="L37" s="64"/>
      <c r="M37" s="64"/>
      <c r="O37" s="4" t="s">
        <v>34</v>
      </c>
      <c r="P37" s="3" t="s">
        <v>13</v>
      </c>
      <c r="Q37" s="34" t="s">
        <v>35</v>
      </c>
      <c r="T37" s="4" t="s">
        <v>34</v>
      </c>
      <c r="U37" s="3" t="s">
        <v>13</v>
      </c>
      <c r="V37" t="s">
        <v>35</v>
      </c>
      <c r="X37" s="64"/>
      <c r="Y37" s="64"/>
      <c r="AA37" s="4" t="s">
        <v>34</v>
      </c>
      <c r="AB37" s="3" t="s">
        <v>13</v>
      </c>
      <c r="AC37" t="s">
        <v>35</v>
      </c>
      <c r="AF37" s="4" t="s">
        <v>34</v>
      </c>
      <c r="AG37" s="3" t="s">
        <v>13</v>
      </c>
      <c r="AH37" t="s">
        <v>35</v>
      </c>
      <c r="AJ37" s="64"/>
      <c r="AK37" s="64"/>
      <c r="AM37" s="4" t="s">
        <v>34</v>
      </c>
      <c r="AN37" s="3" t="s">
        <v>13</v>
      </c>
      <c r="AO37" t="s">
        <v>35</v>
      </c>
      <c r="AR37" s="4" t="s">
        <v>34</v>
      </c>
      <c r="AS37" s="3" t="s">
        <v>13</v>
      </c>
      <c r="AT37" t="s">
        <v>35</v>
      </c>
      <c r="AV37" s="64"/>
      <c r="AW37" s="64"/>
      <c r="AY37" s="4" t="s">
        <v>34</v>
      </c>
      <c r="AZ37" s="3" t="s">
        <v>13</v>
      </c>
      <c r="BA37" t="s">
        <v>35</v>
      </c>
      <c r="BD37" s="4" t="s">
        <v>34</v>
      </c>
      <c r="BE37" s="3" t="s">
        <v>13</v>
      </c>
      <c r="BF37" t="s">
        <v>35</v>
      </c>
      <c r="BH37" s="64"/>
      <c r="BI37" s="57"/>
      <c r="BJ37" s="57"/>
      <c r="BK37" s="57"/>
      <c r="BL37" s="57"/>
      <c r="BM37" s="57"/>
    </row>
    <row r="38" spans="1:65" ht="16.5" customHeight="1" x14ac:dyDescent="0.3">
      <c r="A38" s="64"/>
      <c r="C38" s="4" t="s">
        <v>36</v>
      </c>
      <c r="D38" s="3" t="s">
        <v>13</v>
      </c>
      <c r="E38" s="34" t="s">
        <v>37</v>
      </c>
      <c r="H38" s="4" t="s">
        <v>36</v>
      </c>
      <c r="I38" s="3" t="s">
        <v>13</v>
      </c>
      <c r="J38" s="34" t="s">
        <v>37</v>
      </c>
      <c r="L38" s="64"/>
      <c r="M38" s="64"/>
      <c r="O38" s="4" t="s">
        <v>36</v>
      </c>
      <c r="P38" s="3" t="s">
        <v>13</v>
      </c>
      <c r="Q38" s="34" t="s">
        <v>37</v>
      </c>
      <c r="T38" s="4" t="s">
        <v>36</v>
      </c>
      <c r="U38" s="3" t="s">
        <v>13</v>
      </c>
      <c r="V38" t="s">
        <v>37</v>
      </c>
      <c r="X38" s="64"/>
      <c r="Y38" s="64"/>
      <c r="AA38" s="4" t="s">
        <v>36</v>
      </c>
      <c r="AB38" s="3" t="s">
        <v>13</v>
      </c>
      <c r="AC38" t="s">
        <v>37</v>
      </c>
      <c r="AF38" s="4" t="s">
        <v>36</v>
      </c>
      <c r="AG38" s="3" t="s">
        <v>13</v>
      </c>
      <c r="AH38" t="s">
        <v>37</v>
      </c>
      <c r="AJ38" s="64"/>
      <c r="AK38" s="64"/>
      <c r="AM38" s="4" t="s">
        <v>36</v>
      </c>
      <c r="AN38" s="3" t="s">
        <v>13</v>
      </c>
      <c r="AO38" t="s">
        <v>37</v>
      </c>
      <c r="AR38" s="4" t="s">
        <v>36</v>
      </c>
      <c r="AS38" s="3" t="s">
        <v>13</v>
      </c>
      <c r="AT38" t="s">
        <v>37</v>
      </c>
      <c r="AV38" s="64"/>
      <c r="AW38" s="64"/>
      <c r="AY38" s="4" t="s">
        <v>36</v>
      </c>
      <c r="AZ38" s="3" t="s">
        <v>13</v>
      </c>
      <c r="BA38" t="s">
        <v>37</v>
      </c>
      <c r="BD38" s="4" t="s">
        <v>36</v>
      </c>
      <c r="BE38" s="3" t="s">
        <v>13</v>
      </c>
      <c r="BF38" t="s">
        <v>37</v>
      </c>
      <c r="BH38" s="64"/>
      <c r="BI38" s="57"/>
      <c r="BJ38" s="57"/>
      <c r="BK38" s="57"/>
      <c r="BL38" s="57"/>
      <c r="BM38" s="57"/>
    </row>
    <row r="39" spans="1:65" ht="16.5" customHeight="1" x14ac:dyDescent="0.3">
      <c r="A39" s="64"/>
      <c r="C39" s="4" t="s">
        <v>38</v>
      </c>
      <c r="D39" s="3" t="s">
        <v>13</v>
      </c>
      <c r="E39" s="34" t="s">
        <v>39</v>
      </c>
      <c r="H39" s="4" t="s">
        <v>38</v>
      </c>
      <c r="I39" s="3" t="s">
        <v>13</v>
      </c>
      <c r="J39" s="34" t="s">
        <v>39</v>
      </c>
      <c r="L39" s="64"/>
      <c r="M39" s="64"/>
      <c r="O39" s="4" t="s">
        <v>38</v>
      </c>
      <c r="P39" s="3" t="s">
        <v>13</v>
      </c>
      <c r="Q39" s="34" t="s">
        <v>39</v>
      </c>
      <c r="T39" s="4" t="s">
        <v>38</v>
      </c>
      <c r="U39" s="3" t="s">
        <v>13</v>
      </c>
      <c r="V39" t="s">
        <v>39</v>
      </c>
      <c r="X39" s="64"/>
      <c r="Y39" s="64"/>
      <c r="AA39" s="4" t="s">
        <v>38</v>
      </c>
      <c r="AB39" s="3" t="s">
        <v>13</v>
      </c>
      <c r="AC39" t="s">
        <v>39</v>
      </c>
      <c r="AF39" s="4" t="s">
        <v>38</v>
      </c>
      <c r="AG39" s="3" t="s">
        <v>13</v>
      </c>
      <c r="AH39" t="s">
        <v>39</v>
      </c>
      <c r="AJ39" s="64"/>
      <c r="AK39" s="64"/>
      <c r="AM39" s="4" t="s">
        <v>38</v>
      </c>
      <c r="AN39" s="3" t="s">
        <v>13</v>
      </c>
      <c r="AO39" t="s">
        <v>39</v>
      </c>
      <c r="AR39" s="4" t="s">
        <v>38</v>
      </c>
      <c r="AS39" s="3" t="s">
        <v>13</v>
      </c>
      <c r="AT39" t="s">
        <v>39</v>
      </c>
      <c r="AV39" s="64"/>
      <c r="AW39" s="64"/>
      <c r="AY39" s="4" t="s">
        <v>38</v>
      </c>
      <c r="AZ39" s="3" t="s">
        <v>13</v>
      </c>
      <c r="BA39" t="s">
        <v>238</v>
      </c>
      <c r="BD39" s="4" t="s">
        <v>38</v>
      </c>
      <c r="BE39" s="3" t="s">
        <v>13</v>
      </c>
      <c r="BF39" t="s">
        <v>238</v>
      </c>
      <c r="BH39" s="64"/>
      <c r="BI39" s="57"/>
      <c r="BJ39" s="57"/>
      <c r="BK39" s="57"/>
      <c r="BL39" s="57"/>
      <c r="BM39" s="57"/>
    </row>
    <row r="40" spans="1:65" ht="16.5" customHeight="1" x14ac:dyDescent="0.3">
      <c r="A40" s="64"/>
      <c r="C40" s="4" t="s">
        <v>40</v>
      </c>
      <c r="D40" s="3" t="s">
        <v>13</v>
      </c>
      <c r="E40" s="34" t="s">
        <v>210</v>
      </c>
      <c r="H40" s="4" t="s">
        <v>40</v>
      </c>
      <c r="I40" s="3" t="s">
        <v>13</v>
      </c>
      <c r="J40" s="34" t="s">
        <v>210</v>
      </c>
      <c r="L40" s="64"/>
      <c r="M40" s="64"/>
      <c r="O40" s="4" t="s">
        <v>40</v>
      </c>
      <c r="P40" s="3" t="s">
        <v>13</v>
      </c>
      <c r="Q40" s="34" t="s">
        <v>210</v>
      </c>
      <c r="T40" s="4" t="s">
        <v>40</v>
      </c>
      <c r="U40" s="3" t="s">
        <v>13</v>
      </c>
      <c r="V40" t="s">
        <v>210</v>
      </c>
      <c r="X40" s="64"/>
      <c r="Y40" s="64"/>
      <c r="AA40" s="4" t="s">
        <v>40</v>
      </c>
      <c r="AB40" s="3" t="s">
        <v>13</v>
      </c>
      <c r="AC40" t="s">
        <v>41</v>
      </c>
      <c r="AF40" s="4" t="s">
        <v>40</v>
      </c>
      <c r="AG40" s="3" t="s">
        <v>13</v>
      </c>
      <c r="AH40" t="s">
        <v>41</v>
      </c>
      <c r="AJ40" s="64"/>
      <c r="AK40" s="64"/>
      <c r="AM40" s="4" t="s">
        <v>40</v>
      </c>
      <c r="AN40" s="3" t="s">
        <v>13</v>
      </c>
      <c r="AO40" t="s">
        <v>41</v>
      </c>
      <c r="AR40" s="4" t="s">
        <v>40</v>
      </c>
      <c r="AS40" s="3" t="s">
        <v>13</v>
      </c>
      <c r="AT40" t="s">
        <v>236</v>
      </c>
      <c r="AV40" s="64"/>
      <c r="AW40" s="64"/>
      <c r="AY40" s="4" t="s">
        <v>40</v>
      </c>
      <c r="AZ40" s="3" t="s">
        <v>13</v>
      </c>
      <c r="BA40" t="s">
        <v>41</v>
      </c>
      <c r="BD40" s="4" t="s">
        <v>40</v>
      </c>
      <c r="BE40" s="3" t="s">
        <v>13</v>
      </c>
      <c r="BF40" t="s">
        <v>236</v>
      </c>
      <c r="BH40" s="64"/>
      <c r="BI40" s="57"/>
      <c r="BJ40" s="57"/>
      <c r="BK40" s="57"/>
      <c r="BL40" s="57"/>
      <c r="BM40" s="57"/>
    </row>
    <row r="41" spans="1:65" ht="16.5" customHeight="1" x14ac:dyDescent="0.3">
      <c r="A41" s="64"/>
      <c r="C41" s="4" t="s">
        <v>42</v>
      </c>
      <c r="D41" s="3" t="s">
        <v>13</v>
      </c>
      <c r="E41" s="35" t="s">
        <v>43</v>
      </c>
      <c r="H41" s="4" t="s">
        <v>42</v>
      </c>
      <c r="I41" s="3" t="s">
        <v>13</v>
      </c>
      <c r="J41" s="35" t="s">
        <v>44</v>
      </c>
      <c r="L41" s="64"/>
      <c r="M41" s="64"/>
      <c r="O41" s="4" t="s">
        <v>42</v>
      </c>
      <c r="P41" s="3" t="s">
        <v>13</v>
      </c>
      <c r="Q41" s="35" t="s">
        <v>43</v>
      </c>
      <c r="T41" s="4" t="s">
        <v>42</v>
      </c>
      <c r="U41" s="3" t="s">
        <v>13</v>
      </c>
      <c r="V41" s="35" t="s">
        <v>44</v>
      </c>
      <c r="X41" s="64"/>
      <c r="Y41" s="64"/>
      <c r="AA41" s="4" t="s">
        <v>42</v>
      </c>
      <c r="AB41" s="3" t="s">
        <v>13</v>
      </c>
      <c r="AC41" s="35" t="s">
        <v>43</v>
      </c>
      <c r="AF41" s="4" t="s">
        <v>42</v>
      </c>
      <c r="AG41" s="3" t="s">
        <v>13</v>
      </c>
      <c r="AH41" s="35" t="s">
        <v>44</v>
      </c>
      <c r="AJ41" s="64"/>
      <c r="AK41" s="64"/>
      <c r="AM41" s="4" t="s">
        <v>42</v>
      </c>
      <c r="AN41" s="3" t="s">
        <v>13</v>
      </c>
      <c r="AO41" s="35" t="s">
        <v>43</v>
      </c>
      <c r="AR41" s="4" t="s">
        <v>42</v>
      </c>
      <c r="AS41" s="3" t="s">
        <v>13</v>
      </c>
      <c r="AT41" s="35" t="s">
        <v>43</v>
      </c>
      <c r="AV41" s="64"/>
      <c r="AW41" s="64"/>
      <c r="AY41" s="4" t="s">
        <v>42</v>
      </c>
      <c r="AZ41" s="3" t="s">
        <v>13</v>
      </c>
      <c r="BA41" s="35" t="s">
        <v>43</v>
      </c>
      <c r="BD41" s="4" t="s">
        <v>42</v>
      </c>
      <c r="BE41" s="3" t="s">
        <v>13</v>
      </c>
      <c r="BF41" s="35" t="s">
        <v>43</v>
      </c>
      <c r="BH41" s="64"/>
      <c r="BI41" s="57"/>
      <c r="BJ41" s="57"/>
      <c r="BK41" s="57"/>
      <c r="BL41" s="57"/>
      <c r="BM41" s="57"/>
    </row>
    <row r="42" spans="1:65" ht="16.5" customHeight="1" x14ac:dyDescent="0.3">
      <c r="A42" s="64"/>
      <c r="H42" s="4"/>
      <c r="L42" s="64"/>
      <c r="M42" s="64"/>
      <c r="X42" s="64"/>
      <c r="Y42" s="64"/>
      <c r="AJ42" s="64"/>
      <c r="AK42" s="64"/>
      <c r="AV42" s="64"/>
      <c r="AW42" s="64"/>
      <c r="BH42" s="64"/>
      <c r="BI42" s="57"/>
      <c r="BJ42" s="57"/>
      <c r="BK42" s="57"/>
      <c r="BL42" s="57"/>
      <c r="BM42" s="57"/>
    </row>
    <row r="43" spans="1:65" ht="16.5" customHeight="1" x14ac:dyDescent="0.3">
      <c r="A43" s="64"/>
      <c r="C43" s="50" t="s">
        <v>45</v>
      </c>
      <c r="D43" s="50"/>
      <c r="E43" s="50"/>
      <c r="H43" s="50" t="s">
        <v>45</v>
      </c>
      <c r="I43" s="50"/>
      <c r="J43" s="50"/>
      <c r="L43" s="64"/>
      <c r="M43" s="64"/>
      <c r="O43" s="50" t="s">
        <v>45</v>
      </c>
      <c r="P43" s="50"/>
      <c r="Q43" s="50"/>
      <c r="T43" s="50" t="s">
        <v>45</v>
      </c>
      <c r="U43" s="50"/>
      <c r="V43" s="50"/>
      <c r="X43" s="64"/>
      <c r="Y43" s="64"/>
      <c r="AA43" s="50" t="s">
        <v>45</v>
      </c>
      <c r="AB43" s="50"/>
      <c r="AC43" s="50"/>
      <c r="AF43" s="50" t="s">
        <v>45</v>
      </c>
      <c r="AG43" s="50"/>
      <c r="AH43" s="50"/>
      <c r="AJ43" s="64"/>
      <c r="AK43" s="64"/>
      <c r="AM43" s="50" t="s">
        <v>45</v>
      </c>
      <c r="AN43" s="50"/>
      <c r="AO43" s="50"/>
      <c r="AR43" s="50" t="s">
        <v>45</v>
      </c>
      <c r="AS43" s="50"/>
      <c r="AT43" s="50"/>
      <c r="AV43" s="64"/>
      <c r="AW43" s="64"/>
      <c r="AY43" s="50" t="s">
        <v>45</v>
      </c>
      <c r="AZ43" s="50"/>
      <c r="BA43" s="50"/>
      <c r="BD43" s="50" t="s">
        <v>45</v>
      </c>
      <c r="BE43" s="50"/>
      <c r="BF43" s="50"/>
      <c r="BH43" s="64"/>
      <c r="BI43" s="57"/>
      <c r="BJ43" s="57"/>
      <c r="BK43" s="57"/>
      <c r="BL43" s="57"/>
      <c r="BM43" s="57"/>
    </row>
    <row r="44" spans="1:65" ht="16.5" customHeight="1" x14ac:dyDescent="0.3">
      <c r="A44" s="64"/>
      <c r="L44" s="64"/>
      <c r="M44" s="64"/>
      <c r="X44" s="64"/>
      <c r="Y44" s="64"/>
      <c r="AJ44" s="64"/>
      <c r="AK44" s="64"/>
      <c r="AV44" s="64"/>
      <c r="AW44" s="64"/>
      <c r="BH44" s="64"/>
      <c r="BI44" s="57"/>
      <c r="BJ44" s="57"/>
      <c r="BK44" s="57"/>
      <c r="BL44" s="57"/>
      <c r="BM44" s="57"/>
    </row>
    <row r="45" spans="1:65" ht="16.5" customHeight="1" x14ac:dyDescent="0.3">
      <c r="A45" s="64"/>
      <c r="D45" s="61">
        <f>'1-2'!A46</f>
        <v>353000</v>
      </c>
      <c r="E45" s="61"/>
      <c r="J45" s="61">
        <f>'1-2'!D46</f>
        <v>478000</v>
      </c>
      <c r="L45" s="64"/>
      <c r="M45" s="64"/>
      <c r="P45" s="61">
        <f>'3-4'!A46</f>
        <v>381000</v>
      </c>
      <c r="Q45" s="61"/>
      <c r="V45" s="61">
        <f>'3-4'!D46</f>
        <v>506000</v>
      </c>
      <c r="X45" s="64"/>
      <c r="Y45" s="64"/>
      <c r="AB45" s="61">
        <f>'5-6'!A46</f>
        <v>481000</v>
      </c>
      <c r="AC45" s="61"/>
      <c r="AH45" s="61">
        <f>'5-6'!D46</f>
        <v>606000</v>
      </c>
      <c r="AJ45" s="64"/>
      <c r="AK45" s="64"/>
      <c r="AN45" s="61">
        <f>'7-8'!A46</f>
        <v>595000</v>
      </c>
      <c r="AO45" s="61"/>
      <c r="AT45" s="63">
        <f>'7-8'!D46</f>
        <v>639000</v>
      </c>
      <c r="AV45" s="64"/>
      <c r="AW45" s="64"/>
      <c r="AZ45" s="56">
        <f>'9-10'!A46</f>
        <v>911000</v>
      </c>
      <c r="BA45" s="56"/>
      <c r="BF45" s="63">
        <f>'9-10'!D46</f>
        <v>930000</v>
      </c>
      <c r="BH45" s="64"/>
      <c r="BI45" s="57"/>
      <c r="BJ45" s="57"/>
      <c r="BK45" s="57"/>
      <c r="BL45" s="57"/>
      <c r="BM45" s="57"/>
    </row>
    <row r="46" spans="1:65" ht="16.5" customHeight="1" x14ac:dyDescent="0.3">
      <c r="A46" s="64"/>
      <c r="D46" s="61"/>
      <c r="E46" s="61"/>
      <c r="J46" s="61"/>
      <c r="L46" s="64"/>
      <c r="M46" s="64"/>
      <c r="P46" s="61"/>
      <c r="Q46" s="61"/>
      <c r="V46" s="61"/>
      <c r="X46" s="64"/>
      <c r="Y46" s="64"/>
      <c r="AB46" s="61"/>
      <c r="AC46" s="61"/>
      <c r="AH46" s="61"/>
      <c r="AJ46" s="64"/>
      <c r="AK46" s="64"/>
      <c r="AN46" s="61"/>
      <c r="AO46" s="61"/>
      <c r="AT46" s="63"/>
      <c r="AV46" s="64"/>
      <c r="AW46" s="64"/>
      <c r="AZ46" s="56"/>
      <c r="BA46" s="56"/>
      <c r="BF46" s="63"/>
      <c r="BH46" s="64"/>
      <c r="BI46" s="57"/>
      <c r="BJ46" s="57"/>
      <c r="BK46" s="57"/>
      <c r="BL46" s="57"/>
      <c r="BM46" s="57"/>
    </row>
    <row r="47" spans="1:65" ht="16.5" customHeight="1" x14ac:dyDescent="0.3">
      <c r="A47" s="64"/>
      <c r="D47" s="61"/>
      <c r="E47" s="61"/>
      <c r="J47" s="61"/>
      <c r="L47" s="64"/>
      <c r="M47" s="64"/>
      <c r="P47" s="61"/>
      <c r="Q47" s="61"/>
      <c r="V47" s="61"/>
      <c r="X47" s="64"/>
      <c r="Y47" s="64"/>
      <c r="AB47" s="61"/>
      <c r="AC47" s="61"/>
      <c r="AH47" s="61"/>
      <c r="AJ47" s="64"/>
      <c r="AK47" s="64"/>
      <c r="AN47" s="61"/>
      <c r="AO47" s="61"/>
      <c r="AT47" s="63"/>
      <c r="AV47" s="64"/>
      <c r="AW47" s="64"/>
      <c r="AZ47" s="56"/>
      <c r="BA47" s="56"/>
      <c r="BF47" s="63"/>
      <c r="BH47" s="64"/>
      <c r="BI47" s="57"/>
      <c r="BJ47" s="57"/>
      <c r="BK47" s="57"/>
      <c r="BL47" s="57"/>
      <c r="BM47" s="57"/>
    </row>
    <row r="48" spans="1:65" ht="20.25" customHeight="1" x14ac:dyDescent="0.3">
      <c r="A48" s="64"/>
      <c r="E48" s="60" t="s">
        <v>213</v>
      </c>
      <c r="J48" s="60" t="s">
        <v>213</v>
      </c>
      <c r="L48" s="64"/>
      <c r="M48" s="64"/>
      <c r="Q48" s="60" t="s">
        <v>213</v>
      </c>
      <c r="V48" s="60" t="s">
        <v>213</v>
      </c>
      <c r="X48" s="64"/>
      <c r="Y48" s="64"/>
      <c r="AC48" s="60" t="s">
        <v>213</v>
      </c>
      <c r="AH48" s="60" t="s">
        <v>213</v>
      </c>
      <c r="AJ48" s="64"/>
      <c r="AK48" s="64"/>
      <c r="AO48" s="60" t="s">
        <v>213</v>
      </c>
      <c r="AT48" s="60" t="s">
        <v>213</v>
      </c>
      <c r="AV48" s="64"/>
      <c r="AW48" s="64"/>
      <c r="BA48" s="60" t="s">
        <v>213</v>
      </c>
      <c r="BF48" s="60" t="s">
        <v>213</v>
      </c>
      <c r="BH48" s="64"/>
      <c r="BI48" s="57"/>
      <c r="BJ48" s="57"/>
      <c r="BK48" s="57"/>
      <c r="BL48" s="57"/>
      <c r="BM48" s="57"/>
    </row>
    <row r="49" spans="1:65" ht="16.5" customHeight="1" x14ac:dyDescent="0.3">
      <c r="A49" s="64"/>
      <c r="C49" s="52" t="s">
        <v>46</v>
      </c>
      <c r="D49" s="52"/>
      <c r="E49" s="52"/>
      <c r="F49" s="52"/>
      <c r="G49" s="52"/>
      <c r="H49" s="52"/>
      <c r="I49" s="52"/>
      <c r="J49" s="52"/>
      <c r="L49" s="64"/>
      <c r="M49" s="64"/>
      <c r="O49" s="52" t="s">
        <v>46</v>
      </c>
      <c r="P49" s="52"/>
      <c r="Q49" s="52"/>
      <c r="R49" s="52"/>
      <c r="S49" s="52"/>
      <c r="T49" s="52"/>
      <c r="U49" s="52"/>
      <c r="V49" s="52"/>
      <c r="X49" s="64"/>
      <c r="Y49" s="64"/>
      <c r="AA49" s="52" t="s">
        <v>46</v>
      </c>
      <c r="AB49" s="52"/>
      <c r="AC49" s="52"/>
      <c r="AD49" s="52"/>
      <c r="AE49" s="52"/>
      <c r="AF49" s="52"/>
      <c r="AG49" s="52"/>
      <c r="AH49" s="52"/>
      <c r="AJ49" s="64"/>
      <c r="AK49" s="64"/>
      <c r="AM49" s="52" t="s">
        <v>46</v>
      </c>
      <c r="AN49" s="52"/>
      <c r="AO49" s="52"/>
      <c r="AP49" s="52"/>
      <c r="AQ49" s="52"/>
      <c r="AR49" s="52"/>
      <c r="AS49" s="52"/>
      <c r="AT49" s="52"/>
      <c r="AV49" s="64"/>
      <c r="AW49" s="64"/>
      <c r="AY49" s="52" t="s">
        <v>46</v>
      </c>
      <c r="AZ49" s="52"/>
      <c r="BA49" s="52"/>
      <c r="BB49" s="52"/>
      <c r="BC49" s="52"/>
      <c r="BD49" s="52"/>
      <c r="BE49" s="52"/>
      <c r="BF49" s="52"/>
      <c r="BH49" s="64"/>
      <c r="BI49" s="57"/>
      <c r="BJ49" s="57"/>
      <c r="BK49" s="57"/>
      <c r="BL49" s="57"/>
      <c r="BM49" s="57"/>
    </row>
    <row r="50" spans="1:65" ht="5.25" customHeight="1" x14ac:dyDescent="0.3">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57"/>
      <c r="BJ50" s="57"/>
      <c r="BK50" s="57"/>
      <c r="BL50" s="57"/>
      <c r="BM50" s="57"/>
    </row>
    <row r="51" spans="1:65" ht="7.5" customHeigh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57"/>
      <c r="BJ51" s="57"/>
      <c r="BK51" s="57"/>
      <c r="BL51" s="57"/>
      <c r="BM51" s="57"/>
    </row>
    <row r="52" spans="1:65" ht="16.5" customHeight="1" x14ac:dyDescent="0.3">
      <c r="A52" s="64"/>
      <c r="L52" s="64"/>
      <c r="M52" s="64"/>
      <c r="X52" s="64"/>
      <c r="Y52" s="64"/>
      <c r="AJ52" s="64"/>
      <c r="AK52" s="64"/>
      <c r="AV52" s="64"/>
      <c r="AW52" s="64"/>
      <c r="BH52" s="64"/>
      <c r="BI52" s="57"/>
      <c r="BJ52" s="57"/>
      <c r="BK52" s="57"/>
      <c r="BL52" s="57"/>
      <c r="BM52" s="57"/>
    </row>
    <row r="53" spans="1:65" ht="16.5" customHeight="1" x14ac:dyDescent="0.3">
      <c r="A53" s="64"/>
      <c r="F53" s="48"/>
      <c r="G53" s="48"/>
      <c r="H53" s="48"/>
      <c r="I53" s="48"/>
      <c r="J53" s="48"/>
      <c r="L53" s="64"/>
      <c r="M53" s="64"/>
      <c r="R53" s="48"/>
      <c r="S53" s="48"/>
      <c r="T53" s="48"/>
      <c r="U53" s="48"/>
      <c r="V53" s="48"/>
      <c r="X53" s="64"/>
      <c r="Y53" s="64"/>
      <c r="AD53" s="48"/>
      <c r="AE53" s="48"/>
      <c r="AF53" s="48"/>
      <c r="AG53" s="48"/>
      <c r="AH53" s="48"/>
      <c r="AJ53" s="64"/>
      <c r="AK53" s="64"/>
      <c r="AP53" s="48"/>
      <c r="AQ53" s="48"/>
      <c r="AR53" s="48"/>
      <c r="AS53" s="48"/>
      <c r="AT53" s="48"/>
      <c r="AV53" s="64"/>
      <c r="AW53" s="64"/>
      <c r="BB53" s="48"/>
      <c r="BC53" s="48"/>
      <c r="BD53" s="48"/>
      <c r="BE53" s="48"/>
      <c r="BF53" s="48"/>
      <c r="BH53" s="64"/>
      <c r="BI53" s="57"/>
      <c r="BJ53" s="57"/>
      <c r="BK53" s="57"/>
      <c r="BL53" s="57"/>
      <c r="BM53" s="57"/>
    </row>
    <row r="54" spans="1:65" ht="17.25" customHeight="1" x14ac:dyDescent="0.3">
      <c r="A54" s="64"/>
      <c r="F54" s="48"/>
      <c r="G54" s="48"/>
      <c r="H54" s="48"/>
      <c r="I54" s="48"/>
      <c r="J54" s="48"/>
      <c r="L54" s="64"/>
      <c r="M54" s="64"/>
      <c r="R54" s="48"/>
      <c r="S54" s="48"/>
      <c r="T54" s="48"/>
      <c r="U54" s="48"/>
      <c r="V54" s="48"/>
      <c r="X54" s="64"/>
      <c r="Y54" s="64"/>
      <c r="AD54" s="48"/>
      <c r="AE54" s="48"/>
      <c r="AF54" s="48"/>
      <c r="AG54" s="48"/>
      <c r="AH54" s="48"/>
      <c r="AJ54" s="64"/>
      <c r="AK54" s="64"/>
      <c r="AP54" s="48"/>
      <c r="AQ54" s="48"/>
      <c r="AR54" s="48"/>
      <c r="AS54" s="48"/>
      <c r="AT54" s="48"/>
      <c r="AV54" s="64"/>
      <c r="AW54" s="64"/>
      <c r="BB54" s="48"/>
      <c r="BC54" s="48"/>
      <c r="BD54" s="48"/>
      <c r="BE54" s="48"/>
      <c r="BF54" s="48"/>
      <c r="BH54" s="64"/>
      <c r="BI54" s="57"/>
      <c r="BJ54" s="57"/>
      <c r="BK54" s="57"/>
      <c r="BL54" s="57"/>
      <c r="BM54" s="57"/>
    </row>
    <row r="55" spans="1:65" ht="17.25" customHeight="1" x14ac:dyDescent="0.3">
      <c r="A55" s="64"/>
      <c r="F55" s="48"/>
      <c r="G55" s="48"/>
      <c r="H55" s="48"/>
      <c r="I55" s="48"/>
      <c r="J55" s="48"/>
      <c r="L55" s="64"/>
      <c r="M55" s="64"/>
      <c r="R55" s="48"/>
      <c r="S55" s="48"/>
      <c r="T55" s="48"/>
      <c r="U55" s="48"/>
      <c r="V55" s="48"/>
      <c r="X55" s="64"/>
      <c r="Y55" s="64"/>
      <c r="AD55" s="48"/>
      <c r="AE55" s="48"/>
      <c r="AF55" s="48"/>
      <c r="AG55" s="48"/>
      <c r="AH55" s="48"/>
      <c r="AJ55" s="64"/>
      <c r="AK55" s="64"/>
      <c r="AP55" s="48"/>
      <c r="AQ55" s="48"/>
      <c r="AR55" s="48"/>
      <c r="AS55" s="48"/>
      <c r="AT55" s="48"/>
      <c r="AV55" s="64"/>
      <c r="AW55" s="64"/>
      <c r="BB55" s="48"/>
      <c r="BC55" s="48"/>
      <c r="BD55" s="48"/>
      <c r="BE55" s="48"/>
      <c r="BF55" s="48"/>
      <c r="BH55" s="64"/>
      <c r="BI55" s="57"/>
      <c r="BJ55" s="57"/>
      <c r="BK55" s="57"/>
      <c r="BL55" s="57"/>
      <c r="BM55" s="57"/>
    </row>
    <row r="56" spans="1:65" ht="17.25" customHeight="1" x14ac:dyDescent="0.3">
      <c r="A56" s="64"/>
      <c r="F56" s="48"/>
      <c r="G56" s="48"/>
      <c r="H56" s="48"/>
      <c r="I56" s="48"/>
      <c r="J56" s="48"/>
      <c r="L56" s="64"/>
      <c r="M56" s="64"/>
      <c r="R56" s="48"/>
      <c r="S56" s="48"/>
      <c r="T56" s="48"/>
      <c r="U56" s="48"/>
      <c r="V56" s="48"/>
      <c r="X56" s="64"/>
      <c r="Y56" s="64"/>
      <c r="AD56" s="48"/>
      <c r="AE56" s="48"/>
      <c r="AF56" s="48"/>
      <c r="AG56" s="48"/>
      <c r="AH56" s="48"/>
      <c r="AJ56" s="64"/>
      <c r="AK56" s="64"/>
      <c r="AO56" t="s">
        <v>47</v>
      </c>
      <c r="AP56" s="48"/>
      <c r="AQ56" s="48"/>
      <c r="AR56" s="48"/>
      <c r="AS56" s="48"/>
      <c r="AT56" s="48"/>
      <c r="AV56" s="64"/>
      <c r="AW56" s="64"/>
      <c r="BB56" s="48"/>
      <c r="BC56" s="48"/>
      <c r="BD56" s="48"/>
      <c r="BE56" s="48"/>
      <c r="BF56" s="48"/>
      <c r="BH56" s="64"/>
      <c r="BI56" s="57"/>
      <c r="BJ56" s="57"/>
      <c r="BK56" s="57"/>
      <c r="BL56" s="57"/>
      <c r="BM56" s="57"/>
    </row>
    <row r="57" spans="1:65" ht="17.25" customHeight="1" x14ac:dyDescent="0.3">
      <c r="A57" s="64"/>
      <c r="F57" s="48"/>
      <c r="G57" s="48"/>
      <c r="H57" s="48"/>
      <c r="I57" s="48"/>
      <c r="J57" s="48"/>
      <c r="L57" s="64"/>
      <c r="M57" s="64"/>
      <c r="R57" s="48"/>
      <c r="S57" s="48"/>
      <c r="T57" s="48"/>
      <c r="U57" s="48"/>
      <c r="V57" s="48"/>
      <c r="X57" s="64"/>
      <c r="Y57" s="64"/>
      <c r="AD57" s="48"/>
      <c r="AE57" s="48"/>
      <c r="AF57" s="48"/>
      <c r="AG57" s="48"/>
      <c r="AH57" s="48"/>
      <c r="AJ57" s="64"/>
      <c r="AK57" s="64"/>
      <c r="AP57" s="48"/>
      <c r="AQ57" s="48"/>
      <c r="AR57" s="48"/>
      <c r="AS57" s="48"/>
      <c r="AT57" s="48"/>
      <c r="AV57" s="64"/>
      <c r="AW57" s="64"/>
      <c r="BB57" s="48"/>
      <c r="BC57" s="48"/>
      <c r="BD57" s="48"/>
      <c r="BE57" s="48"/>
      <c r="BF57" s="48"/>
      <c r="BH57" s="64"/>
      <c r="BI57" s="57"/>
      <c r="BJ57" s="57"/>
      <c r="BK57" s="57"/>
      <c r="BL57" s="57"/>
      <c r="BM57" s="57"/>
    </row>
    <row r="58" spans="1:65" ht="17.25" customHeight="1" x14ac:dyDescent="0.3">
      <c r="A58" s="64"/>
      <c r="F58" s="48"/>
      <c r="G58" s="48"/>
      <c r="H58" s="48"/>
      <c r="I58" s="48"/>
      <c r="J58" s="48"/>
      <c r="L58" s="64"/>
      <c r="M58" s="64"/>
      <c r="R58" s="48"/>
      <c r="S58" s="48"/>
      <c r="T58" s="48"/>
      <c r="U58" s="48"/>
      <c r="V58" s="48"/>
      <c r="X58" s="64"/>
      <c r="Y58" s="64"/>
      <c r="AD58" s="48"/>
      <c r="AE58" s="48"/>
      <c r="AF58" s="48"/>
      <c r="AG58" s="48"/>
      <c r="AH58" s="48"/>
      <c r="AJ58" s="64"/>
      <c r="AK58" s="64"/>
      <c r="AP58" s="48"/>
      <c r="AQ58" s="48"/>
      <c r="AR58" s="48"/>
      <c r="AS58" s="48"/>
      <c r="AT58" s="48"/>
      <c r="AV58" s="64"/>
      <c r="AW58" s="64"/>
      <c r="BB58" s="48"/>
      <c r="BC58" s="48"/>
      <c r="BD58" s="48"/>
      <c r="BE58" s="48"/>
      <c r="BF58" s="48"/>
      <c r="BH58" s="64"/>
      <c r="BI58" s="57"/>
      <c r="BJ58" s="57"/>
      <c r="BK58" s="57"/>
      <c r="BL58" s="57"/>
      <c r="BM58" s="57"/>
    </row>
    <row r="59" spans="1:65" ht="17.25" customHeight="1" x14ac:dyDescent="0.3">
      <c r="A59" s="64"/>
      <c r="F59" s="48"/>
      <c r="G59" s="48"/>
      <c r="H59" s="48"/>
      <c r="I59" s="48"/>
      <c r="J59" s="48"/>
      <c r="L59" s="64"/>
      <c r="M59" s="64"/>
      <c r="R59" s="48"/>
      <c r="S59" s="48"/>
      <c r="T59" s="48"/>
      <c r="U59" s="48"/>
      <c r="V59" s="48"/>
      <c r="X59" s="64"/>
      <c r="Y59" s="64"/>
      <c r="AD59" s="48"/>
      <c r="AE59" s="48"/>
      <c r="AF59" s="48"/>
      <c r="AG59" s="48"/>
      <c r="AH59" s="48"/>
      <c r="AJ59" s="64"/>
      <c r="AK59" s="64"/>
      <c r="AP59" s="48"/>
      <c r="AQ59" s="48"/>
      <c r="AR59" s="48"/>
      <c r="AS59" s="48"/>
      <c r="AT59" s="48"/>
      <c r="AV59" s="64"/>
      <c r="AW59" s="64"/>
      <c r="BB59" s="48"/>
      <c r="BC59" s="48"/>
      <c r="BD59" s="48"/>
      <c r="BE59" s="48"/>
      <c r="BF59" s="48"/>
      <c r="BH59" s="64"/>
      <c r="BI59" s="57"/>
      <c r="BJ59" s="57"/>
      <c r="BK59" s="57"/>
      <c r="BL59" s="57"/>
      <c r="BM59" s="57"/>
    </row>
    <row r="60" spans="1:65" ht="17.25" customHeight="1" x14ac:dyDescent="0.3">
      <c r="A60" s="64"/>
      <c r="F60" s="48"/>
      <c r="G60" s="48"/>
      <c r="H60" s="48"/>
      <c r="I60" s="48"/>
      <c r="J60" s="48"/>
      <c r="L60" s="64"/>
      <c r="M60" s="64"/>
      <c r="R60" s="48"/>
      <c r="S60" s="48"/>
      <c r="T60" s="48"/>
      <c r="U60" s="48"/>
      <c r="V60" s="48"/>
      <c r="X60" s="64"/>
      <c r="Y60" s="64"/>
      <c r="AD60" s="48"/>
      <c r="AE60" s="48"/>
      <c r="AF60" s="48"/>
      <c r="AG60" s="48"/>
      <c r="AH60" s="48"/>
      <c r="AJ60" s="64"/>
      <c r="AK60" s="64"/>
      <c r="AP60" s="48"/>
      <c r="AQ60" s="48"/>
      <c r="AR60" s="48"/>
      <c r="AS60" s="48"/>
      <c r="AT60" s="48"/>
      <c r="AV60" s="64"/>
      <c r="AW60" s="64"/>
      <c r="BB60" s="48"/>
      <c r="BC60" s="48"/>
      <c r="BD60" s="48"/>
      <c r="BE60" s="48"/>
      <c r="BF60" s="48"/>
      <c r="BH60" s="64"/>
      <c r="BI60" s="57"/>
      <c r="BJ60" s="57"/>
      <c r="BK60" s="57"/>
      <c r="BL60" s="57"/>
      <c r="BM60" s="57"/>
    </row>
    <row r="61" spans="1:65" ht="17.25" customHeight="1" x14ac:dyDescent="0.3">
      <c r="A61" s="64"/>
      <c r="F61" s="48"/>
      <c r="G61" s="48"/>
      <c r="H61" s="48"/>
      <c r="I61" s="48"/>
      <c r="J61" s="48"/>
      <c r="L61" s="64"/>
      <c r="M61" s="64"/>
      <c r="R61" s="48"/>
      <c r="S61" s="48"/>
      <c r="T61" s="48"/>
      <c r="U61" s="48"/>
      <c r="V61" s="48"/>
      <c r="X61" s="64"/>
      <c r="Y61" s="64"/>
      <c r="AD61" s="48"/>
      <c r="AE61" s="48"/>
      <c r="AF61" s="48"/>
      <c r="AG61" s="48"/>
      <c r="AH61" s="48"/>
      <c r="AJ61" s="64"/>
      <c r="AK61" s="64"/>
      <c r="AP61" s="48"/>
      <c r="AQ61" s="48"/>
      <c r="AR61" s="48"/>
      <c r="AS61" s="48"/>
      <c r="AT61" s="48"/>
      <c r="AV61" s="64"/>
      <c r="AW61" s="64"/>
      <c r="BB61" s="48"/>
      <c r="BC61" s="48"/>
      <c r="BD61" s="48"/>
      <c r="BE61" s="48"/>
      <c r="BF61" s="48"/>
      <c r="BH61" s="64"/>
      <c r="BI61" s="57"/>
      <c r="BJ61" s="57"/>
      <c r="BK61" s="57"/>
      <c r="BL61" s="57"/>
      <c r="BM61" s="57"/>
    </row>
    <row r="62" spans="1:65" ht="17.25" customHeight="1" x14ac:dyDescent="0.3">
      <c r="A62" s="64"/>
      <c r="F62" s="48"/>
      <c r="G62" s="48"/>
      <c r="H62" s="48"/>
      <c r="I62" s="48"/>
      <c r="J62" s="48"/>
      <c r="L62" s="64"/>
      <c r="M62" s="64"/>
      <c r="R62" s="48"/>
      <c r="S62" s="48"/>
      <c r="T62" s="48"/>
      <c r="U62" s="48"/>
      <c r="V62" s="48"/>
      <c r="X62" s="64"/>
      <c r="Y62" s="64"/>
      <c r="AD62" s="48"/>
      <c r="AE62" s="48"/>
      <c r="AF62" s="48"/>
      <c r="AG62" s="48"/>
      <c r="AH62" s="48"/>
      <c r="AJ62" s="64"/>
      <c r="AK62" s="64"/>
      <c r="AP62" s="48"/>
      <c r="AQ62" s="48"/>
      <c r="AR62" s="48"/>
      <c r="AS62" s="48"/>
      <c r="AT62" s="48"/>
      <c r="AV62" s="64"/>
      <c r="AW62" s="64"/>
      <c r="BB62" s="48"/>
      <c r="BC62" s="48"/>
      <c r="BD62" s="48"/>
      <c r="BE62" s="48"/>
      <c r="BF62" s="48"/>
      <c r="BH62" s="64"/>
      <c r="BI62" s="57"/>
      <c r="BJ62" s="57"/>
      <c r="BK62" s="57"/>
      <c r="BL62" s="57"/>
      <c r="BM62" s="57"/>
    </row>
    <row r="63" spans="1:65" ht="17.25" customHeight="1" x14ac:dyDescent="0.3">
      <c r="A63" s="64"/>
      <c r="F63" s="48"/>
      <c r="G63" s="48"/>
      <c r="H63" s="48"/>
      <c r="I63" s="48"/>
      <c r="J63" s="48"/>
      <c r="L63" s="64"/>
      <c r="M63" s="64"/>
      <c r="R63" s="48"/>
      <c r="S63" s="48"/>
      <c r="T63" s="48"/>
      <c r="U63" s="48"/>
      <c r="V63" s="48"/>
      <c r="X63" s="64"/>
      <c r="Y63" s="64"/>
      <c r="AD63" s="48"/>
      <c r="AE63" s="48"/>
      <c r="AF63" s="48"/>
      <c r="AG63" s="48"/>
      <c r="AH63" s="48"/>
      <c r="AJ63" s="64"/>
      <c r="AK63" s="64"/>
      <c r="AP63" s="48"/>
      <c r="AQ63" s="48"/>
      <c r="AR63" s="48"/>
      <c r="AS63" s="48"/>
      <c r="AT63" s="48"/>
      <c r="AV63" s="64"/>
      <c r="AW63" s="64"/>
      <c r="BB63" s="48"/>
      <c r="BC63" s="48"/>
      <c r="BD63" s="48"/>
      <c r="BE63" s="48"/>
      <c r="BF63" s="48"/>
      <c r="BH63" s="64"/>
      <c r="BI63" s="57"/>
      <c r="BJ63" s="57"/>
      <c r="BK63" s="57"/>
      <c r="BL63" s="57"/>
      <c r="BM63" s="57"/>
    </row>
    <row r="64" spans="1:65" ht="17.25" customHeight="1" x14ac:dyDescent="0.3">
      <c r="A64" s="64"/>
      <c r="C64" s="46" t="s">
        <v>48</v>
      </c>
      <c r="D64" s="46"/>
      <c r="E64" s="46"/>
      <c r="F64" s="46"/>
      <c r="G64" s="46"/>
      <c r="H64" s="46"/>
      <c r="I64" s="46"/>
      <c r="J64" s="46"/>
      <c r="L64" s="64"/>
      <c r="M64" s="64"/>
      <c r="O64" s="46" t="s">
        <v>48</v>
      </c>
      <c r="P64" s="46"/>
      <c r="Q64" s="46"/>
      <c r="R64" s="46"/>
      <c r="S64" s="46"/>
      <c r="T64" s="46"/>
      <c r="U64" s="46"/>
      <c r="V64" s="46"/>
      <c r="X64" s="64"/>
      <c r="Y64" s="64"/>
      <c r="AA64" s="46" t="s">
        <v>2</v>
      </c>
      <c r="AB64" s="46"/>
      <c r="AC64" s="46"/>
      <c r="AH64" s="23"/>
      <c r="AJ64" s="64"/>
      <c r="AK64" s="64"/>
      <c r="AM64" s="46" t="s">
        <v>48</v>
      </c>
      <c r="AN64" s="46"/>
      <c r="AO64" s="46"/>
      <c r="AP64" s="46"/>
      <c r="AQ64" s="46"/>
      <c r="AR64" s="46"/>
      <c r="AS64" s="46"/>
      <c r="AT64" s="46"/>
      <c r="AV64" s="64"/>
      <c r="AW64" s="64"/>
      <c r="AY64" s="46" t="s">
        <v>2</v>
      </c>
      <c r="AZ64" s="46"/>
      <c r="BA64" s="46"/>
      <c r="BB64" s="46"/>
      <c r="BC64" s="46"/>
      <c r="BD64" s="46"/>
      <c r="BE64" s="46"/>
      <c r="BF64" s="46"/>
      <c r="BH64" s="64"/>
      <c r="BI64" s="57"/>
      <c r="BJ64" s="57"/>
      <c r="BK64" s="57"/>
      <c r="BL64" s="57"/>
      <c r="BM64" s="57"/>
    </row>
    <row r="65" spans="1:65" ht="16.5" customHeight="1" x14ac:dyDescent="0.3">
      <c r="A65" s="64"/>
      <c r="C65" s="46" t="s">
        <v>3</v>
      </c>
      <c r="D65" s="46"/>
      <c r="E65" s="46"/>
      <c r="F65" s="46"/>
      <c r="G65" s="46"/>
      <c r="H65" s="46"/>
      <c r="I65" s="46"/>
      <c r="J65" s="46"/>
      <c r="L65" s="64"/>
      <c r="M65" s="64"/>
      <c r="O65" s="46" t="s">
        <v>3</v>
      </c>
      <c r="P65" s="46"/>
      <c r="Q65" s="46"/>
      <c r="R65" s="46"/>
      <c r="S65" s="46"/>
      <c r="T65" s="46"/>
      <c r="U65" s="46"/>
      <c r="V65" s="46"/>
      <c r="X65" s="64"/>
      <c r="Y65" s="64"/>
      <c r="AA65" s="46" t="s">
        <v>3</v>
      </c>
      <c r="AB65" s="46"/>
      <c r="AC65" s="46"/>
      <c r="AD65" s="46"/>
      <c r="AE65" s="46"/>
      <c r="AF65" s="46"/>
      <c r="AG65" s="46"/>
      <c r="AJ65" s="64"/>
      <c r="AK65" s="64"/>
      <c r="AM65" s="46" t="s">
        <v>3</v>
      </c>
      <c r="AN65" s="46"/>
      <c r="AO65" s="46"/>
      <c r="AP65" s="46"/>
      <c r="AQ65" s="46"/>
      <c r="AR65" s="46"/>
      <c r="AS65" s="46"/>
      <c r="AT65" s="46"/>
      <c r="AV65" s="64"/>
      <c r="AW65" s="64"/>
      <c r="AY65" s="46" t="s">
        <v>3</v>
      </c>
      <c r="AZ65" s="46"/>
      <c r="BA65" s="46"/>
      <c r="BB65" s="46"/>
      <c r="BC65" s="46"/>
      <c r="BD65" s="46"/>
      <c r="BE65" s="46"/>
      <c r="BF65" s="46"/>
      <c r="BH65" s="64"/>
      <c r="BI65" s="57"/>
      <c r="BJ65" s="57"/>
      <c r="BK65" s="57"/>
      <c r="BL65" s="57"/>
      <c r="BM65" s="57"/>
    </row>
    <row r="66" spans="1:65" ht="16.5" customHeight="1" x14ac:dyDescent="0.3">
      <c r="A66" s="64"/>
      <c r="C66" s="47" t="s">
        <v>4</v>
      </c>
      <c r="D66" s="47"/>
      <c r="E66" s="47"/>
      <c r="F66" s="47"/>
      <c r="G66" s="47"/>
      <c r="H66" s="47"/>
      <c r="I66" s="47"/>
      <c r="J66" s="47"/>
      <c r="L66" s="64"/>
      <c r="M66" s="64"/>
      <c r="O66" s="47" t="s">
        <v>4</v>
      </c>
      <c r="P66" s="47"/>
      <c r="Q66" s="47"/>
      <c r="R66" s="47"/>
      <c r="S66" s="47"/>
      <c r="T66" s="47"/>
      <c r="U66" s="47"/>
      <c r="V66" s="47"/>
      <c r="X66" s="64"/>
      <c r="Y66" s="64"/>
      <c r="AA66" s="47" t="s">
        <v>4</v>
      </c>
      <c r="AB66" s="47"/>
      <c r="AC66" s="47"/>
      <c r="AJ66" s="64"/>
      <c r="AK66" s="64"/>
      <c r="AM66" s="47" t="s">
        <v>4</v>
      </c>
      <c r="AN66" s="47"/>
      <c r="AO66" s="47"/>
      <c r="AP66" s="47"/>
      <c r="AQ66" s="47"/>
      <c r="AR66" s="47"/>
      <c r="AS66" s="47"/>
      <c r="AT66" s="47"/>
      <c r="AV66" s="64"/>
      <c r="AW66" s="64"/>
      <c r="AY66" s="47" t="s">
        <v>4</v>
      </c>
      <c r="AZ66" s="47"/>
      <c r="BA66" s="47"/>
      <c r="BB66" s="47"/>
      <c r="BC66" s="47"/>
      <c r="BD66" s="47"/>
      <c r="BE66" s="47"/>
      <c r="BF66" s="47"/>
      <c r="BH66" s="64"/>
      <c r="BI66" s="57"/>
      <c r="BJ66" s="57"/>
      <c r="BK66" s="57"/>
      <c r="BL66" s="57"/>
      <c r="BM66" s="57"/>
    </row>
    <row r="67" spans="1:65" ht="16.5" customHeight="1" x14ac:dyDescent="0.3">
      <c r="A67" s="64"/>
      <c r="C67" s="48"/>
      <c r="D67" s="48"/>
      <c r="E67" s="48"/>
      <c r="L67" s="64"/>
      <c r="M67" s="64"/>
      <c r="O67" s="48"/>
      <c r="P67" s="48"/>
      <c r="Q67" s="48"/>
      <c r="X67" s="64"/>
      <c r="Y67" s="64"/>
      <c r="AA67" s="48"/>
      <c r="AB67" s="48"/>
      <c r="AC67" s="48"/>
      <c r="AJ67" s="64"/>
      <c r="AK67" s="64"/>
      <c r="AM67" s="48"/>
      <c r="AN67" s="48"/>
      <c r="AO67" s="48"/>
      <c r="AV67" s="64"/>
      <c r="AW67" s="64"/>
      <c r="AY67" s="48"/>
      <c r="AZ67" s="48"/>
      <c r="BA67" s="48"/>
      <c r="BH67" s="64"/>
      <c r="BI67" s="57"/>
      <c r="BJ67" s="57"/>
      <c r="BK67" s="57"/>
      <c r="BL67" s="57"/>
      <c r="BM67" s="57"/>
    </row>
    <row r="68" spans="1:65" ht="16.5" customHeight="1" x14ac:dyDescent="0.3">
      <c r="A68" s="64"/>
      <c r="C68" s="49" t="s">
        <v>49</v>
      </c>
      <c r="D68" s="49"/>
      <c r="E68" s="49"/>
      <c r="H68" s="49" t="s">
        <v>242</v>
      </c>
      <c r="I68" s="49"/>
      <c r="J68" s="49"/>
      <c r="L68" s="64"/>
      <c r="M68" s="64"/>
      <c r="O68" s="49" t="s">
        <v>50</v>
      </c>
      <c r="P68" s="49"/>
      <c r="Q68" s="49"/>
      <c r="T68" s="49" t="s">
        <v>243</v>
      </c>
      <c r="U68" s="49"/>
      <c r="V68" s="49"/>
      <c r="X68" s="64"/>
      <c r="Y68" s="64"/>
      <c r="AA68" s="49" t="s">
        <v>51</v>
      </c>
      <c r="AB68" s="49"/>
      <c r="AC68" s="49"/>
      <c r="AF68" s="49" t="s">
        <v>247</v>
      </c>
      <c r="AG68" s="49"/>
      <c r="AH68" s="49"/>
      <c r="AJ68" s="64"/>
      <c r="AK68" s="64"/>
      <c r="AM68" s="49" t="s">
        <v>248</v>
      </c>
      <c r="AN68" s="49"/>
      <c r="AO68" s="49"/>
      <c r="AR68" s="49" t="s">
        <v>249</v>
      </c>
      <c r="AS68" s="49"/>
      <c r="AT68" s="49"/>
      <c r="AV68" s="64"/>
      <c r="AW68" s="64"/>
      <c r="AY68" s="49" t="s">
        <v>52</v>
      </c>
      <c r="AZ68" s="49"/>
      <c r="BA68" s="49"/>
      <c r="BD68" s="49" t="s">
        <v>53</v>
      </c>
      <c r="BE68" s="49"/>
      <c r="BF68" s="49"/>
      <c r="BH68" s="64"/>
      <c r="BI68" s="57"/>
      <c r="BJ68" s="57"/>
      <c r="BK68" s="57"/>
      <c r="BL68" s="57"/>
      <c r="BM68" s="57"/>
    </row>
    <row r="69" spans="1:65" ht="16.5" customHeight="1" x14ac:dyDescent="0.3">
      <c r="A69" s="64"/>
      <c r="C69" s="49"/>
      <c r="D69" s="49"/>
      <c r="E69" s="49"/>
      <c r="H69" s="49"/>
      <c r="I69" s="49"/>
      <c r="J69" s="49"/>
      <c r="L69" s="64"/>
      <c r="M69" s="64"/>
      <c r="O69" s="49"/>
      <c r="P69" s="49"/>
      <c r="Q69" s="49"/>
      <c r="T69" s="49"/>
      <c r="U69" s="49"/>
      <c r="V69" s="49"/>
      <c r="X69" s="64"/>
      <c r="Y69" s="64"/>
      <c r="AA69" s="49"/>
      <c r="AB69" s="49"/>
      <c r="AC69" s="49"/>
      <c r="AF69" s="49"/>
      <c r="AG69" s="49"/>
      <c r="AH69" s="49"/>
      <c r="AJ69" s="64"/>
      <c r="AK69" s="64"/>
      <c r="AM69" s="49"/>
      <c r="AN69" s="49"/>
      <c r="AO69" s="49"/>
      <c r="AR69" s="49"/>
      <c r="AS69" s="49"/>
      <c r="AT69" s="49"/>
      <c r="AV69" s="64"/>
      <c r="AW69" s="64"/>
      <c r="AY69" s="49"/>
      <c r="AZ69" s="49"/>
      <c r="BA69" s="49"/>
      <c r="BD69" s="49"/>
      <c r="BE69" s="49"/>
      <c r="BF69" s="49"/>
      <c r="BH69" s="64"/>
      <c r="BI69" s="57"/>
      <c r="BJ69" s="57"/>
      <c r="BK69" s="57"/>
      <c r="BL69" s="57"/>
      <c r="BM69" s="57"/>
    </row>
    <row r="70" spans="1:65" ht="16.5" customHeight="1" x14ac:dyDescent="0.3">
      <c r="A70" s="64"/>
      <c r="C70" s="49"/>
      <c r="D70" s="49"/>
      <c r="E70" s="49"/>
      <c r="H70" s="49"/>
      <c r="I70" s="49"/>
      <c r="J70" s="49"/>
      <c r="L70" s="64"/>
      <c r="M70" s="64"/>
      <c r="O70" s="49"/>
      <c r="P70" s="49"/>
      <c r="Q70" s="49"/>
      <c r="T70" s="49"/>
      <c r="U70" s="49"/>
      <c r="V70" s="49"/>
      <c r="X70" s="64"/>
      <c r="Y70" s="64"/>
      <c r="AA70" s="49"/>
      <c r="AB70" s="49"/>
      <c r="AC70" s="49"/>
      <c r="AF70" s="49"/>
      <c r="AG70" s="49"/>
      <c r="AH70" s="49"/>
      <c r="AJ70" s="64"/>
      <c r="AK70" s="64"/>
      <c r="AM70" s="49"/>
      <c r="AN70" s="49"/>
      <c r="AO70" s="49"/>
      <c r="AR70" s="49"/>
      <c r="AS70" s="49"/>
      <c r="AT70" s="49"/>
      <c r="AV70" s="64"/>
      <c r="AW70" s="64"/>
      <c r="AY70" s="49"/>
      <c r="AZ70" s="49"/>
      <c r="BA70" s="49"/>
      <c r="BD70" s="49"/>
      <c r="BE70" s="49"/>
      <c r="BF70" s="49"/>
      <c r="BH70" s="64"/>
      <c r="BI70" s="57"/>
      <c r="BJ70" s="57"/>
      <c r="BK70" s="57"/>
      <c r="BL70" s="57"/>
      <c r="BM70" s="57"/>
    </row>
    <row r="71" spans="1:65" ht="16.5" customHeight="1" x14ac:dyDescent="0.3">
      <c r="A71" s="64"/>
      <c r="C71" s="49"/>
      <c r="D71" s="49"/>
      <c r="E71" s="49"/>
      <c r="H71" s="49"/>
      <c r="I71" s="49"/>
      <c r="J71" s="49"/>
      <c r="L71" s="64"/>
      <c r="M71" s="64"/>
      <c r="O71" s="49"/>
      <c r="P71" s="49"/>
      <c r="Q71" s="49"/>
      <c r="T71" s="49"/>
      <c r="U71" s="49"/>
      <c r="V71" s="49"/>
      <c r="X71" s="64"/>
      <c r="Y71" s="64"/>
      <c r="AA71" s="49"/>
      <c r="AB71" s="49"/>
      <c r="AC71" s="49"/>
      <c r="AF71" s="49"/>
      <c r="AG71" s="49"/>
      <c r="AH71" s="49"/>
      <c r="AJ71" s="64"/>
      <c r="AK71" s="64"/>
      <c r="AM71" s="49"/>
      <c r="AN71" s="49"/>
      <c r="AO71" s="49"/>
      <c r="AR71" s="49"/>
      <c r="AS71" s="49"/>
      <c r="AT71" s="49"/>
      <c r="AV71" s="64"/>
      <c r="AW71" s="64"/>
      <c r="AY71" s="49"/>
      <c r="AZ71" s="49"/>
      <c r="BA71" s="49"/>
      <c r="BD71" s="49"/>
      <c r="BE71" s="49"/>
      <c r="BF71" s="49"/>
      <c r="BH71" s="64"/>
      <c r="BI71" s="57"/>
      <c r="BJ71" s="57"/>
      <c r="BK71" s="57"/>
      <c r="BL71" s="57"/>
      <c r="BM71" s="57"/>
    </row>
    <row r="72" spans="1:65" ht="16.5" customHeight="1" x14ac:dyDescent="0.3">
      <c r="A72" s="64"/>
      <c r="L72" s="64"/>
      <c r="M72" s="64"/>
      <c r="X72" s="64"/>
      <c r="Y72" s="64"/>
      <c r="AJ72" s="64"/>
      <c r="AK72" s="64"/>
      <c r="AV72" s="64"/>
      <c r="AW72" s="64"/>
      <c r="BH72" s="64"/>
      <c r="BI72" s="57"/>
      <c r="BJ72" s="57"/>
      <c r="BK72" s="57"/>
      <c r="BL72" s="57"/>
      <c r="BM72" s="57"/>
    </row>
    <row r="73" spans="1:65" ht="16.5" customHeight="1" x14ac:dyDescent="0.3">
      <c r="A73" s="64"/>
      <c r="L73" s="64"/>
      <c r="M73" s="64"/>
      <c r="X73" s="64"/>
      <c r="Y73" s="64"/>
      <c r="AJ73" s="64"/>
      <c r="AK73" s="64"/>
      <c r="AV73" s="64"/>
      <c r="AW73" s="64"/>
      <c r="BH73" s="64"/>
      <c r="BI73" s="57"/>
      <c r="BJ73" s="57"/>
      <c r="BK73" s="57"/>
      <c r="BL73" s="57"/>
      <c r="BM73" s="57"/>
    </row>
    <row r="74" spans="1:65" ht="16.5" customHeight="1" x14ac:dyDescent="0.3">
      <c r="A74" s="64"/>
      <c r="L74" s="64"/>
      <c r="M74" s="64"/>
      <c r="X74" s="64"/>
      <c r="Y74" s="64"/>
      <c r="AJ74" s="64"/>
      <c r="AK74" s="64"/>
      <c r="AV74" s="64"/>
      <c r="AW74" s="64"/>
      <c r="BH74" s="64"/>
      <c r="BI74" s="57"/>
      <c r="BJ74" s="57"/>
      <c r="BK74" s="57"/>
      <c r="BL74" s="57"/>
      <c r="BM74" s="57"/>
    </row>
    <row r="75" spans="1:65" ht="16.5" customHeight="1" x14ac:dyDescent="0.3">
      <c r="A75" s="64"/>
      <c r="L75" s="64"/>
      <c r="M75" s="64"/>
      <c r="X75" s="64"/>
      <c r="Y75" s="64"/>
      <c r="AJ75" s="64"/>
      <c r="AK75" s="64"/>
      <c r="AV75" s="64"/>
      <c r="AW75" s="64"/>
      <c r="BH75" s="64"/>
      <c r="BI75" s="57"/>
      <c r="BJ75" s="57"/>
      <c r="BK75" s="57"/>
      <c r="BL75" s="57"/>
      <c r="BM75" s="57"/>
    </row>
    <row r="76" spans="1:65" ht="16.5" customHeight="1" x14ac:dyDescent="0.3">
      <c r="A76" s="64"/>
      <c r="L76" s="64"/>
      <c r="M76" s="64"/>
      <c r="X76" s="64"/>
      <c r="Y76" s="64"/>
      <c r="AJ76" s="64"/>
      <c r="AK76" s="64"/>
      <c r="AV76" s="64"/>
      <c r="AW76" s="64"/>
      <c r="BH76" s="64"/>
      <c r="BI76" s="57"/>
      <c r="BJ76" s="57"/>
      <c r="BK76" s="57"/>
      <c r="BL76" s="57"/>
      <c r="BM76" s="57"/>
    </row>
    <row r="77" spans="1:65" ht="16.5" customHeight="1" x14ac:dyDescent="0.3">
      <c r="A77" s="64"/>
      <c r="L77" s="64"/>
      <c r="M77" s="64"/>
      <c r="X77" s="64"/>
      <c r="Y77" s="64"/>
      <c r="AJ77" s="64"/>
      <c r="AK77" s="64"/>
      <c r="AV77" s="64"/>
      <c r="AW77" s="64"/>
      <c r="BH77" s="64"/>
      <c r="BI77" s="57"/>
      <c r="BJ77" s="57"/>
      <c r="BK77" s="57"/>
      <c r="BL77" s="57"/>
      <c r="BM77" s="57"/>
    </row>
    <row r="78" spans="1:65" ht="16.5" customHeight="1" x14ac:dyDescent="0.3">
      <c r="A78" s="64"/>
      <c r="L78" s="64"/>
      <c r="M78" s="64"/>
      <c r="X78" s="64"/>
      <c r="Y78" s="64"/>
      <c r="AJ78" s="64"/>
      <c r="AK78" s="64"/>
      <c r="AV78" s="64"/>
      <c r="AW78" s="64"/>
      <c r="BH78" s="64"/>
      <c r="BI78" s="57"/>
      <c r="BJ78" s="57"/>
      <c r="BK78" s="57"/>
      <c r="BL78" s="57"/>
      <c r="BM78" s="57"/>
    </row>
    <row r="79" spans="1:65" ht="16.5" customHeight="1" x14ac:dyDescent="0.3">
      <c r="A79" s="64"/>
      <c r="L79" s="64"/>
      <c r="M79" s="64"/>
      <c r="X79" s="64"/>
      <c r="Y79" s="64"/>
      <c r="AJ79" s="64"/>
      <c r="AK79" s="64"/>
      <c r="AV79" s="64"/>
      <c r="AW79" s="64"/>
      <c r="BH79" s="64"/>
      <c r="BI79" s="57"/>
      <c r="BJ79" s="57"/>
      <c r="BK79" s="57"/>
      <c r="BL79" s="57"/>
      <c r="BM79" s="57"/>
    </row>
    <row r="80" spans="1:65" ht="16.5" customHeight="1" x14ac:dyDescent="0.3">
      <c r="A80" s="64"/>
      <c r="E80" s="24" t="str">
        <f>IF('0-0'!E81='1-2'!A3,'1-2'!C3,IF('0-0'!E81='1-2'!A4,'1-2'!C4,IF('0-0'!E81='1-2'!A5,'1-2'!C5,IF('0-0'!E81='1-2'!A6,'1-2'!C6,IF('0-0'!E81='1-2'!A7,'1-2'!C7,IF('0-0'!E81='1-2'!A8,'1-2'!C8,IF('0-0'!E81='1-2'!A9,'1-2'!C9,IF('0-0'!E81='1-2'!A10,'1-2'!C10,IF('0-0'!E81='1-2'!A11,'1-2'!C11,IF('0-0'!E81='1-2'!A12,'1-2'!C12,IF('0-0'!E81='1-2'!A13,'1-2'!C13,IF('0-0'!E81='1-2'!A14,'1-2'!C14,IF('0-0'!E81='1-2'!A15,'1-2'!C15,IF('0-0'!E81='1-2'!A16,'1-2'!C16))))))))))))))</f>
        <v>L3 Cache 	18MB (6 Core 12 Thread)</v>
      </c>
      <c r="J80" s="24" t="str">
        <f>IF('0-0'!J81='1-2'!A3,'1-2'!C3,IF('0-0'!J81='1-2'!A4,'1-2'!C4,IF('0-0'!J81='1-2'!A5,'1-2'!C5,IF('0-0'!J81='1-2'!A6,'1-2'!C6,IF('0-0'!J81='1-2'!A7,'1-2'!C7,IF('0-0'!J81='1-2'!A8,'1-2'!C8,IF('0-0'!J81='1-2'!A9,'1-2'!C9,IF('0-0'!J81='1-2'!A10,'1-2'!C10,IF('0-0'!J81='1-2'!A11,'1-2'!C11,IF('0-0'!J81='1-2'!A12,'1-2'!C12,IF('0-0'!J81='1-2'!A13,'1-2'!C13,IF('0-0'!J81='1-2'!A14,'1-2'!C14,IF('0-0'!J81='1-2'!A15,'1-2'!C15,IF('0-0'!J81='1-2'!A16,'1-2'!C16,IF('0-0'!J81='1-2'!A17,'1-2'!C17,IF('0-0'!J81='1-2'!A18,'1-2'!C18,IF('0-0'!J81='1-2'!A19,'1-2'!C19,IF('0-0'!J81='1-2'!A20,'1-2'!C20))))))))))))))))))</f>
        <v>L3 Cache 	32MB (6 Core 12 Thread)</v>
      </c>
      <c r="L80" s="64"/>
      <c r="M80" s="64"/>
      <c r="Q80" s="24" t="str">
        <f>IF('0-0'!Q81='1-2'!A3,'1-2'!C3,IF('0-0'!Q81='1-2'!A4,'1-2'!C4,IF('0-0'!Q81='1-2'!A5,'1-2'!C5,IF('0-0'!Q81='1-2'!A6,'1-2'!C6,IF('0-0'!Q81='1-2'!A7,'1-2'!C7,IF('0-0'!Q81='1-2'!A8,'1-2'!C8,IF('0-0'!Q81='1-2'!A9,'1-2'!C9,IF('0-0'!Q81='1-2'!A10,'1-2'!C10,IF('0-0'!Q81='1-2'!A11,'1-2'!C11,IF('0-0'!Q81='1-2'!A12,'1-2'!C12,IF('0-0'!Q81='1-2'!A13,'1-2'!C13,IF('0-0'!Q81='1-2'!A14,'1-2'!C14,IF('0-0'!Q81='1-2'!A15,'1-2'!C15,IF('0-0'!Q81='1-2'!A16,'1-2'!C16))))))))))))))</f>
        <v>L3 Cache 	25MB (8+4 Core 16+4 Thread)</v>
      </c>
      <c r="V80" s="24" t="str">
        <f>IF('0-0'!V81='1-2'!A3,'1-2'!C3,IF('0-0'!V81='1-2'!A4,'1-2'!C4,IF('0-0'!V81='1-2'!A5,'1-2'!C5,IF('0-0'!V81='1-2'!A6,'1-2'!C6,IF('0-0'!V81='1-2'!A7,'1-2'!C7,IF('0-0'!V81='1-2'!A8,'1-2'!C8,IF('0-0'!V81='1-2'!A9,'1-2'!C9,IF('0-0'!V81='1-2'!A10,'1-2'!C10,IF('0-0'!V81='1-2'!A11,'1-2'!C11,IF('0-0'!V81='1-2'!A12,'1-2'!C12,IF('0-0'!V81='1-2'!A13,'1-2'!C13,IF('0-0'!V81='1-2'!A14,'1-2'!C14,IF('0-0'!V81='1-2'!A15,'1-2'!C15,IF('0-0'!V81='1-2'!A16,'1-2'!C16,IF('0-0'!V81='1-2'!A17,'1-2'!C17,IF('0-0'!V81='1-2'!A18,'1-2'!C18,IF('0-0'!V81='1-2'!A19,'1-2'!C19,IF('0-0'!V81='1-2'!A20,'1-2'!C20,IF('0-0'!V81='1-2'!A21,'1-2'!C21)))))))))))))))))))</f>
        <v>L3 Cache 	32MB (8 Core 16 Thread)</v>
      </c>
      <c r="X80" s="64"/>
      <c r="Y80" s="64"/>
      <c r="AC80" s="24" t="str">
        <f>IF('0-0'!AC81='1-2'!A3,'1-2'!C3,IF('0-0'!AC81='1-2'!A4,'1-2'!C4,IF('0-0'!AC81='1-2'!A5,'1-2'!C5,IF('0-0'!AC81='1-2'!A6,'1-2'!C6,IF('0-0'!AC81='1-2'!A7,'1-2'!C7,IF('0-0'!AC81='1-2'!A8,'1-2'!C8,IF('0-0'!AC81='1-2'!A9,'1-2'!C9,IF('0-0'!AC81='1-2'!A10,'1-2'!C10,IF('0-0'!AC81='1-2'!A11,'1-2'!C11,IF('0-0'!AC81='1-2'!A12,'1-2'!C12,IF('0-0'!AC81='1-2'!A13,'1-2'!C13,IF('0-0'!AC81='1-2'!A14,'1-2'!C14,IF('0-0'!AC81='1-2'!A15,'1-2'!C15,IF('0-0'!AC81='1-2'!A16,'1-2'!C16))))))))))))))</f>
        <v>L3 Cache 	25MB (8+4 Core 16+4 Thread)</v>
      </c>
      <c r="AH80" s="24" t="str">
        <f>IF('0-0'!AH81='1-2'!A3,'1-2'!C3,IF('0-0'!AH81='1-2'!A4,'1-2'!C4,IF('0-0'!AH81='1-2'!A5,'1-2'!C5,IF('0-0'!AH81='1-2'!A6,'1-2'!C6,IF('0-0'!AH81='1-2'!A7,'1-2'!C7,IF('0-0'!AH81='1-2'!A8,'1-2'!C8,IF('0-0'!AH81='1-2'!A9,'1-2'!C9,IF('0-0'!AH81='1-2'!A10,'1-2'!C10,IF('0-0'!AH81='1-2'!A11,'1-2'!C11,IF('0-0'!AH81='1-2'!A12,'1-2'!C12,IF('0-0'!AH81='1-2'!A13,'1-2'!C13,IF('0-0'!AH81='1-2'!A14,'1-2'!C14,IF('0-0'!AH81='1-2'!A15,'1-2'!C15,IF('0-0'!AH81='1-2'!A16,'1-2'!C16,IF('0-0'!AH81='1-2'!A17,'1-2'!C17,IF('0-0'!AH81='1-2'!A18,'1-2'!C18,IF('0-0'!AH81='1-2'!A19,'1-2'!C19,IF('0-0'!AH81='1-2'!A20,'1-2'!C20,IF('0-0'!AH81='1-2'!A21,'1-2'!C21)))))))))))))))))))</f>
        <v>L3 Cache 	32MB (8 Core 16 Thread)</v>
      </c>
      <c r="AJ80" s="64"/>
      <c r="AK80" s="64"/>
      <c r="AO80" s="24" t="str">
        <f>IF('0-0'!AO81='1-2'!A3,'1-2'!C3,IF('0-0'!AO81='1-2'!A4,'1-2'!C4,IF('0-0'!AO81='1-2'!A5,'1-2'!C5,IF('0-0'!AO81='1-2'!A6,'1-2'!C6,IF('0-0'!AO81='1-2'!A7,'1-2'!C7,IF('0-0'!AO81='1-2'!A8,'1-2'!C8,IF('0-0'!AO81='1-2'!A9,'1-2'!C9,IF('0-0'!AO81='1-2'!A10,'1-2'!C10,IF('0-0'!AO81='1-2'!A11,'1-2'!C11,IF('0-0'!AO81='1-2'!A12,'1-2'!C12,IF('0-0'!AO81='1-2'!A13,'1-2'!C13,IF('0-0'!AO81='1-2'!A14,'1-2'!C14,IF('0-0'!AO81='1-2'!A15,'1-2'!C15,IF('0-0'!AO81='1-2'!A16,'1-2'!C16))))))))))))))</f>
        <v>L3 Cache 	30MB (8+8 Core 16+8 Thread)</v>
      </c>
      <c r="AT80" s="24" t="str">
        <f>IF('0-0'!AT81='1-2'!A3,'1-2'!C3,IF('0-0'!AT81='1-2'!A4,'1-2'!C4,IF('0-0'!AT81='1-2'!A5,'1-2'!C5,IF('0-0'!AT81='1-2'!A6,'1-2'!C6,IF('0-0'!AT81='1-2'!A7,'1-2'!C7,IF('0-0'!AT81='1-2'!A8,'1-2'!C8,IF('0-0'!AT81='1-2'!A9,'1-2'!C9,IF('0-0'!AT81='1-2'!A10,'1-2'!C10,IF('0-0'!AT81='1-2'!A11,'1-2'!C11,IF('0-0'!AT81='1-2'!A12,'1-2'!C12,IF('0-0'!AT81='1-2'!A13,'1-2'!C13,IF('0-0'!AT81='1-2'!A14,'1-2'!C14,IF('0-0'!AT81='1-2'!A15,'1-2'!C15,IF('0-0'!AT81='1-2'!A16,'1-2'!C16,IF('0-0'!AT81='1-2'!A17,'1-2'!C17,IF('0-0'!AT81='1-2'!A18,'1-2'!C18,IF('0-0'!AT81='1-2'!A19,'1-2'!C19,IF('0-0'!AT81='1-2'!A20,'1-2'!C20,IF('0-0'!AT81='1-2'!A21,'1-2'!C21)))))))))))))))))))</f>
        <v>L3 Cache 	96MB (8 Core 16 Thread)</v>
      </c>
      <c r="AV80" s="64"/>
      <c r="AW80" s="64"/>
      <c r="BA80" s="24" t="str">
        <f>IF('0-0'!BA81='1-2'!A3,'1-2'!C3,IF('0-0'!BA81='1-2'!A4,'1-2'!C4,IF('0-0'!BA81='1-2'!A5,'1-2'!C5,IF('0-0'!BA81='1-2'!A6,'1-2'!C6,IF('0-0'!BA81='1-2'!A7,'1-2'!C7,IF('0-0'!BA81='1-2'!A8,'1-2'!C8,IF('0-0'!BA81='1-2'!A9,'1-2'!C9,IF('0-0'!BA81='1-2'!A10,'1-2'!C10,IF('0-0'!BA81='1-2'!A11,'1-2'!C11,IF('0-0'!BA81='1-2'!A12,'1-2'!C12,IF('0-0'!BA81='1-2'!A13,'1-2'!C13,IF('0-0'!BA81='1-2'!A14,'1-2'!C14,IF('0-0'!BA81='1-2'!A15,'1-2'!C15,IF('0-0'!BA81='1-2'!A16,'1-2'!C16))))))))))))))</f>
        <v>L3 Cache 	30MB (8+8 Core 16+8 Thread)</v>
      </c>
      <c r="BF80" s="24" t="str">
        <f>IF('0-0'!BF81='1-2'!A3,'1-2'!C3,IF('0-0'!BF81='1-2'!A4,'1-2'!C4,IF('0-0'!BF81='1-2'!A5,'1-2'!C5,IF('0-0'!BF81='1-2'!A6,'1-2'!C6,IF('0-0'!BF81='1-2'!A7,'1-2'!C7,IF('0-0'!BF81='1-2'!A8,'1-2'!C8,IF('0-0'!BF81='1-2'!A9,'1-2'!C9,IF('0-0'!BF81='1-2'!A10,'1-2'!C10,IF('0-0'!BF81='1-2'!A11,'1-2'!C11,IF('0-0'!BF81='1-2'!A12,'1-2'!C12,IF('0-0'!BF81='1-2'!A13,'1-2'!C13,IF('0-0'!BF81='1-2'!A14,'1-2'!C14,IF('0-0'!BF81='1-2'!A15,'1-2'!C15,IF('0-0'!BF81='1-2'!A16,'1-2'!C16))))))))))))))</f>
        <v>L3 Cache 	30MB (8+8 Core 16+8 Thread)</v>
      </c>
      <c r="BH80" s="64"/>
      <c r="BI80" s="57"/>
      <c r="BJ80" s="57"/>
      <c r="BK80" s="57"/>
      <c r="BL80" s="57"/>
      <c r="BM80" s="57"/>
    </row>
    <row r="81" spans="1:65" ht="16.5" customHeight="1" x14ac:dyDescent="0.3">
      <c r="A81" s="64"/>
      <c r="C81" s="4" t="s">
        <v>12</v>
      </c>
      <c r="D81" s="3" t="s">
        <v>13</v>
      </c>
      <c r="E81" t="s">
        <v>54</v>
      </c>
      <c r="H81" s="4" t="s">
        <v>12</v>
      </c>
      <c r="I81" s="3" t="s">
        <v>13</v>
      </c>
      <c r="J81" s="42" t="s">
        <v>217</v>
      </c>
      <c r="L81" s="64"/>
      <c r="M81" s="64"/>
      <c r="O81" s="4" t="s">
        <v>12</v>
      </c>
      <c r="P81" s="3" t="s">
        <v>13</v>
      </c>
      <c r="Q81" s="42" t="s">
        <v>55</v>
      </c>
      <c r="T81" s="4" t="s">
        <v>12</v>
      </c>
      <c r="U81" s="3" t="s">
        <v>13</v>
      </c>
      <c r="V81" s="42" t="s">
        <v>223</v>
      </c>
      <c r="X81" s="64"/>
      <c r="Y81" s="64"/>
      <c r="AA81" s="4" t="s">
        <v>12</v>
      </c>
      <c r="AB81" s="3" t="s">
        <v>13</v>
      </c>
      <c r="AC81" s="42" t="s">
        <v>55</v>
      </c>
      <c r="AF81" s="4" t="s">
        <v>12</v>
      </c>
      <c r="AG81" s="3" t="s">
        <v>13</v>
      </c>
      <c r="AH81" s="42" t="s">
        <v>223</v>
      </c>
      <c r="AJ81" s="64"/>
      <c r="AK81" s="64"/>
      <c r="AM81" s="4" t="s">
        <v>12</v>
      </c>
      <c r="AN81" s="3" t="s">
        <v>13</v>
      </c>
      <c r="AO81" s="42" t="s">
        <v>57</v>
      </c>
      <c r="AR81" s="4" t="s">
        <v>12</v>
      </c>
      <c r="AS81" s="3" t="s">
        <v>13</v>
      </c>
      <c r="AT81" s="42" t="s">
        <v>221</v>
      </c>
      <c r="AV81" s="64"/>
      <c r="AW81" s="64"/>
      <c r="AY81" s="4" t="s">
        <v>12</v>
      </c>
      <c r="AZ81" s="3" t="s">
        <v>13</v>
      </c>
      <c r="BA81" s="42" t="s">
        <v>56</v>
      </c>
      <c r="BD81" s="4" t="s">
        <v>12</v>
      </c>
      <c r="BE81" s="3" t="s">
        <v>13</v>
      </c>
      <c r="BF81" s="42" t="s">
        <v>57</v>
      </c>
      <c r="BH81" s="64"/>
      <c r="BI81" s="57"/>
      <c r="BJ81" s="57"/>
      <c r="BK81" s="57"/>
      <c r="BL81" s="57"/>
      <c r="BM81" s="57"/>
    </row>
    <row r="82" spans="1:65" ht="16.5" customHeight="1" x14ac:dyDescent="0.3">
      <c r="A82" s="64"/>
      <c r="C82" s="4" t="s">
        <v>19</v>
      </c>
      <c r="D82" s="3" t="s">
        <v>13</v>
      </c>
      <c r="E82" t="s">
        <v>216</v>
      </c>
      <c r="H82" s="4" t="s">
        <v>19</v>
      </c>
      <c r="I82" s="3" t="s">
        <v>13</v>
      </c>
      <c r="J82" t="s">
        <v>216</v>
      </c>
      <c r="L82" s="64"/>
      <c r="M82" s="64"/>
      <c r="O82" s="4" t="s">
        <v>19</v>
      </c>
      <c r="P82" s="3" t="s">
        <v>13</v>
      </c>
      <c r="Q82" t="s">
        <v>216</v>
      </c>
      <c r="T82" s="4" t="s">
        <v>19</v>
      </c>
      <c r="U82" s="3" t="s">
        <v>13</v>
      </c>
      <c r="V82" t="s">
        <v>216</v>
      </c>
      <c r="X82" s="64"/>
      <c r="Y82" s="64"/>
      <c r="AA82" s="4" t="s">
        <v>19</v>
      </c>
      <c r="AB82" s="3" t="s">
        <v>13</v>
      </c>
      <c r="AC82" t="s">
        <v>216</v>
      </c>
      <c r="AF82" s="4" t="s">
        <v>19</v>
      </c>
      <c r="AG82" s="3" t="s">
        <v>13</v>
      </c>
      <c r="AH82" t="s">
        <v>216</v>
      </c>
      <c r="AJ82" s="64"/>
      <c r="AK82" s="64"/>
      <c r="AM82" s="4" t="s">
        <v>19</v>
      </c>
      <c r="AN82" s="3" t="s">
        <v>13</v>
      </c>
      <c r="AO82" s="43" t="s">
        <v>215</v>
      </c>
      <c r="AR82" s="4" t="s">
        <v>19</v>
      </c>
      <c r="AS82" s="3" t="s">
        <v>13</v>
      </c>
      <c r="AT82" s="43" t="s">
        <v>215</v>
      </c>
      <c r="AV82" s="64"/>
      <c r="AW82" s="64"/>
      <c r="AY82" s="4" t="s">
        <v>19</v>
      </c>
      <c r="AZ82" s="3" t="s">
        <v>13</v>
      </c>
      <c r="BA82" s="43" t="s">
        <v>215</v>
      </c>
      <c r="BD82" s="4" t="s">
        <v>19</v>
      </c>
      <c r="BE82" s="3" t="s">
        <v>13</v>
      </c>
      <c r="BF82" s="43" t="s">
        <v>215</v>
      </c>
      <c r="BH82" s="64"/>
      <c r="BI82" s="57"/>
      <c r="BJ82" s="57"/>
      <c r="BK82" s="57"/>
      <c r="BL82" s="57"/>
      <c r="BM82" s="57"/>
    </row>
    <row r="83" spans="1:65" ht="16.5" customHeight="1" x14ac:dyDescent="0.3">
      <c r="A83" s="64"/>
      <c r="C83" s="4" t="s">
        <v>21</v>
      </c>
      <c r="D83" s="3" t="s">
        <v>13</v>
      </c>
      <c r="E83" s="38" t="s">
        <v>59</v>
      </c>
      <c r="H83" s="4" t="s">
        <v>21</v>
      </c>
      <c r="I83" s="3" t="s">
        <v>13</v>
      </c>
      <c r="J83" s="38" t="s">
        <v>59</v>
      </c>
      <c r="L83" s="64"/>
      <c r="M83" s="64"/>
      <c r="O83" s="4" t="s">
        <v>21</v>
      </c>
      <c r="P83" s="3" t="s">
        <v>13</v>
      </c>
      <c r="Q83" s="38" t="s">
        <v>59</v>
      </c>
      <c r="T83" s="4" t="s">
        <v>21</v>
      </c>
      <c r="U83" s="3" t="s">
        <v>13</v>
      </c>
      <c r="V83" s="38" t="s">
        <v>59</v>
      </c>
      <c r="X83" s="64"/>
      <c r="Y83" s="64"/>
      <c r="AA83" s="4" t="s">
        <v>21</v>
      </c>
      <c r="AB83" s="3" t="s">
        <v>13</v>
      </c>
      <c r="AC83" s="38" t="s">
        <v>60</v>
      </c>
      <c r="AF83" s="4" t="s">
        <v>21</v>
      </c>
      <c r="AG83" s="3" t="s">
        <v>13</v>
      </c>
      <c r="AH83" s="38" t="s">
        <v>60</v>
      </c>
      <c r="AJ83" s="64"/>
      <c r="AK83" s="64"/>
      <c r="AM83" s="4" t="s">
        <v>21</v>
      </c>
      <c r="AN83" s="3" t="s">
        <v>13</v>
      </c>
      <c r="AO83" s="38" t="s">
        <v>58</v>
      </c>
      <c r="AR83" s="4" t="s">
        <v>21</v>
      </c>
      <c r="AS83" s="3" t="s">
        <v>13</v>
      </c>
      <c r="AT83" s="38" t="s">
        <v>58</v>
      </c>
      <c r="AV83" s="64"/>
      <c r="AW83" s="64"/>
      <c r="AY83" s="4" t="s">
        <v>21</v>
      </c>
      <c r="AZ83" s="3" t="s">
        <v>13</v>
      </c>
      <c r="BA83" s="38" t="s">
        <v>59</v>
      </c>
      <c r="BD83" s="4" t="s">
        <v>21</v>
      </c>
      <c r="BE83" s="3" t="s">
        <v>13</v>
      </c>
      <c r="BF83" s="38" t="s">
        <v>61</v>
      </c>
      <c r="BH83" s="64"/>
      <c r="BI83" s="57"/>
      <c r="BJ83" s="57"/>
      <c r="BK83" s="57"/>
      <c r="BL83" s="57"/>
      <c r="BM83" s="57"/>
    </row>
    <row r="84" spans="1:65" ht="16.5" customHeight="1" x14ac:dyDescent="0.3">
      <c r="A84" s="64"/>
      <c r="C84" s="4" t="s">
        <v>27</v>
      </c>
      <c r="D84" s="3" t="s">
        <v>13</v>
      </c>
      <c r="E84" t="s">
        <v>29</v>
      </c>
      <c r="H84" s="4" t="s">
        <v>27</v>
      </c>
      <c r="I84" s="3" t="s">
        <v>13</v>
      </c>
      <c r="J84" t="s">
        <v>29</v>
      </c>
      <c r="L84" s="64"/>
      <c r="M84" s="64"/>
      <c r="O84" s="4" t="s">
        <v>27</v>
      </c>
      <c r="P84" s="3" t="s">
        <v>13</v>
      </c>
      <c r="Q84" t="s">
        <v>29</v>
      </c>
      <c r="T84" s="4" t="s">
        <v>27</v>
      </c>
      <c r="U84" s="3" t="s">
        <v>13</v>
      </c>
      <c r="V84" t="s">
        <v>29</v>
      </c>
      <c r="X84" s="64"/>
      <c r="Y84" s="64"/>
      <c r="AA84" s="4" t="s">
        <v>27</v>
      </c>
      <c r="AB84" s="3" t="s">
        <v>13</v>
      </c>
      <c r="AC84" s="40" t="s">
        <v>62</v>
      </c>
      <c r="AF84" s="4" t="s">
        <v>27</v>
      </c>
      <c r="AG84" s="3" t="s">
        <v>13</v>
      </c>
      <c r="AH84" s="40" t="s">
        <v>62</v>
      </c>
      <c r="AJ84" s="64"/>
      <c r="AK84" s="64"/>
      <c r="AM84" s="4" t="s">
        <v>27</v>
      </c>
      <c r="AN84" s="3" t="s">
        <v>13</v>
      </c>
      <c r="AO84" s="41" t="s">
        <v>63</v>
      </c>
      <c r="AR84" s="4" t="s">
        <v>27</v>
      </c>
      <c r="AS84" s="3" t="s">
        <v>13</v>
      </c>
      <c r="AT84" s="41" t="s">
        <v>62</v>
      </c>
      <c r="AV84" s="64"/>
      <c r="AW84" s="64"/>
      <c r="AY84" s="4" t="s">
        <v>27</v>
      </c>
      <c r="AZ84" s="3" t="s">
        <v>13</v>
      </c>
      <c r="BA84" s="41" t="s">
        <v>64</v>
      </c>
      <c r="BD84" s="4" t="s">
        <v>27</v>
      </c>
      <c r="BE84" s="3" t="s">
        <v>13</v>
      </c>
      <c r="BF84" s="41" t="s">
        <v>64</v>
      </c>
      <c r="BH84" s="64"/>
      <c r="BI84" s="57"/>
      <c r="BJ84" s="57"/>
      <c r="BK84" s="57"/>
      <c r="BL84" s="57"/>
      <c r="BM84" s="57"/>
    </row>
    <row r="85" spans="1:65" ht="16.5" customHeight="1" x14ac:dyDescent="0.3">
      <c r="A85" s="64"/>
      <c r="C85" s="4" t="s">
        <v>30</v>
      </c>
      <c r="D85" s="3" t="s">
        <v>13</v>
      </c>
      <c r="E85" t="s">
        <v>65</v>
      </c>
      <c r="H85" s="4" t="s">
        <v>30</v>
      </c>
      <c r="I85" s="3" t="s">
        <v>13</v>
      </c>
      <c r="J85" t="s">
        <v>233</v>
      </c>
      <c r="L85" s="64"/>
      <c r="M85" s="64"/>
      <c r="O85" s="4" t="s">
        <v>30</v>
      </c>
      <c r="P85" s="3" t="s">
        <v>13</v>
      </c>
      <c r="Q85" t="s">
        <v>67</v>
      </c>
      <c r="T85" s="4" t="s">
        <v>30</v>
      </c>
      <c r="U85" s="3" t="s">
        <v>13</v>
      </c>
      <c r="V85" t="s">
        <v>233</v>
      </c>
      <c r="X85" s="64"/>
      <c r="Y85" s="64"/>
      <c r="AA85" s="4" t="s">
        <v>30</v>
      </c>
      <c r="AB85" s="3" t="s">
        <v>13</v>
      </c>
      <c r="AC85" t="s">
        <v>67</v>
      </c>
      <c r="AF85" s="4" t="s">
        <v>30</v>
      </c>
      <c r="AG85" s="3" t="s">
        <v>13</v>
      </c>
      <c r="AH85" t="s">
        <v>233</v>
      </c>
      <c r="AJ85" s="64"/>
      <c r="AK85" s="64"/>
      <c r="AM85" s="4" t="s">
        <v>30</v>
      </c>
      <c r="AN85" s="3" t="s">
        <v>13</v>
      </c>
      <c r="AO85" t="s">
        <v>67</v>
      </c>
      <c r="AR85" s="4" t="s">
        <v>30</v>
      </c>
      <c r="AS85" s="3" t="s">
        <v>13</v>
      </c>
      <c r="AT85" t="s">
        <v>233</v>
      </c>
      <c r="AV85" s="64"/>
      <c r="AW85" s="64"/>
      <c r="AY85" s="4" t="s">
        <v>30</v>
      </c>
      <c r="AZ85" s="3" t="s">
        <v>13</v>
      </c>
      <c r="BA85" t="s">
        <v>67</v>
      </c>
      <c r="BD85" s="4" t="s">
        <v>30</v>
      </c>
      <c r="BE85" s="3" t="s">
        <v>13</v>
      </c>
      <c r="BF85" t="s">
        <v>67</v>
      </c>
      <c r="BH85" s="64"/>
      <c r="BI85" s="57"/>
      <c r="BJ85" s="57"/>
      <c r="BK85" s="57"/>
      <c r="BL85" s="57"/>
      <c r="BM85" s="57"/>
    </row>
    <row r="86" spans="1:65" ht="16.5" customHeight="1" x14ac:dyDescent="0.3">
      <c r="A86" s="64"/>
      <c r="C86" s="4" t="s">
        <v>32</v>
      </c>
      <c r="D86" s="3" t="s">
        <v>13</v>
      </c>
      <c r="E86" t="s">
        <v>244</v>
      </c>
      <c r="H86" s="4" t="s">
        <v>32</v>
      </c>
      <c r="I86" s="3" t="s">
        <v>13</v>
      </c>
      <c r="J86" t="s">
        <v>244</v>
      </c>
      <c r="L86" s="64"/>
      <c r="M86" s="64"/>
      <c r="O86" s="4" t="s">
        <v>32</v>
      </c>
      <c r="P86" s="3" t="s">
        <v>13</v>
      </c>
      <c r="Q86" t="s">
        <v>244</v>
      </c>
      <c r="T86" s="4" t="s">
        <v>32</v>
      </c>
      <c r="U86" s="3" t="s">
        <v>13</v>
      </c>
      <c r="V86" t="s">
        <v>244</v>
      </c>
      <c r="X86" s="64"/>
      <c r="Y86" s="64"/>
      <c r="AA86" s="4" t="s">
        <v>32</v>
      </c>
      <c r="AB86" s="3" t="s">
        <v>13</v>
      </c>
      <c r="AC86" t="s">
        <v>244</v>
      </c>
      <c r="AF86" s="4" t="s">
        <v>32</v>
      </c>
      <c r="AG86" s="3" t="s">
        <v>13</v>
      </c>
      <c r="AH86" t="s">
        <v>244</v>
      </c>
      <c r="AJ86" s="64"/>
      <c r="AK86" s="64"/>
      <c r="AM86" s="4" t="s">
        <v>32</v>
      </c>
      <c r="AN86" s="3" t="s">
        <v>13</v>
      </c>
      <c r="AO86" t="s">
        <v>68</v>
      </c>
      <c r="AR86" s="4" t="s">
        <v>32</v>
      </c>
      <c r="AS86" s="3" t="s">
        <v>13</v>
      </c>
      <c r="AT86" t="s">
        <v>68</v>
      </c>
      <c r="AV86" s="64"/>
      <c r="AW86" s="64"/>
      <c r="AY86" s="4" t="s">
        <v>32</v>
      </c>
      <c r="AZ86" s="3" t="s">
        <v>13</v>
      </c>
      <c r="BA86" t="s">
        <v>68</v>
      </c>
      <c r="BD86" s="4" t="s">
        <v>32</v>
      </c>
      <c r="BE86" s="3" t="s">
        <v>13</v>
      </c>
      <c r="BF86" t="s">
        <v>68</v>
      </c>
      <c r="BH86" s="64"/>
      <c r="BI86" s="57"/>
      <c r="BJ86" s="57"/>
      <c r="BK86" s="57"/>
      <c r="BL86" s="57"/>
      <c r="BM86" s="57"/>
    </row>
    <row r="87" spans="1:65" ht="16.5" customHeight="1" x14ac:dyDescent="0.3">
      <c r="A87" s="64"/>
      <c r="C87" s="4" t="s">
        <v>34</v>
      </c>
      <c r="D87" s="3" t="s">
        <v>13</v>
      </c>
      <c r="E87" t="s">
        <v>35</v>
      </c>
      <c r="H87" s="4" t="s">
        <v>34</v>
      </c>
      <c r="I87" s="3" t="s">
        <v>13</v>
      </c>
      <c r="J87" t="s">
        <v>35</v>
      </c>
      <c r="L87" s="64"/>
      <c r="M87" s="64"/>
      <c r="O87" s="4" t="s">
        <v>34</v>
      </c>
      <c r="P87" s="3" t="s">
        <v>13</v>
      </c>
      <c r="Q87" t="s">
        <v>35</v>
      </c>
      <c r="T87" s="4" t="s">
        <v>34</v>
      </c>
      <c r="U87" s="3" t="s">
        <v>13</v>
      </c>
      <c r="V87" t="s">
        <v>35</v>
      </c>
      <c r="X87" s="64"/>
      <c r="Y87" s="64"/>
      <c r="AA87" s="4" t="s">
        <v>34</v>
      </c>
      <c r="AB87" s="3" t="s">
        <v>13</v>
      </c>
      <c r="AC87" t="s">
        <v>35</v>
      </c>
      <c r="AF87" s="4" t="s">
        <v>34</v>
      </c>
      <c r="AG87" s="3" t="s">
        <v>13</v>
      </c>
      <c r="AH87" t="s">
        <v>35</v>
      </c>
      <c r="AJ87" s="64"/>
      <c r="AK87" s="64"/>
      <c r="AM87" s="4" t="s">
        <v>34</v>
      </c>
      <c r="AN87" s="3" t="s">
        <v>13</v>
      </c>
      <c r="AO87" t="s">
        <v>35</v>
      </c>
      <c r="AR87" s="4" t="s">
        <v>34</v>
      </c>
      <c r="AS87" s="3" t="s">
        <v>13</v>
      </c>
      <c r="AT87" t="s">
        <v>35</v>
      </c>
      <c r="AV87" s="64"/>
      <c r="AW87" s="64"/>
      <c r="AY87" s="4" t="s">
        <v>34</v>
      </c>
      <c r="AZ87" s="3" t="s">
        <v>13</v>
      </c>
      <c r="BA87" t="s">
        <v>35</v>
      </c>
      <c r="BD87" s="4" t="s">
        <v>34</v>
      </c>
      <c r="BE87" s="3" t="s">
        <v>13</v>
      </c>
      <c r="BF87" t="s">
        <v>35</v>
      </c>
      <c r="BH87" s="64"/>
      <c r="BI87" s="57"/>
      <c r="BJ87" s="57"/>
      <c r="BK87" s="57"/>
      <c r="BL87" s="57"/>
      <c r="BM87" s="57"/>
    </row>
    <row r="88" spans="1:65" ht="16.5" customHeight="1" x14ac:dyDescent="0.3">
      <c r="A88" s="64"/>
      <c r="C88" s="4" t="s">
        <v>36</v>
      </c>
      <c r="D88" s="3" t="s">
        <v>13</v>
      </c>
      <c r="E88" t="s">
        <v>37</v>
      </c>
      <c r="H88" s="4" t="s">
        <v>36</v>
      </c>
      <c r="I88" s="3" t="s">
        <v>13</v>
      </c>
      <c r="J88" t="s">
        <v>37</v>
      </c>
      <c r="L88" s="64"/>
      <c r="M88" s="64"/>
      <c r="O88" s="4" t="s">
        <v>36</v>
      </c>
      <c r="P88" s="3" t="s">
        <v>13</v>
      </c>
      <c r="Q88" t="s">
        <v>37</v>
      </c>
      <c r="T88" s="4" t="s">
        <v>36</v>
      </c>
      <c r="U88" s="3" t="s">
        <v>13</v>
      </c>
      <c r="V88" t="s">
        <v>37</v>
      </c>
      <c r="X88" s="64"/>
      <c r="Y88" s="64"/>
      <c r="AA88" s="4" t="s">
        <v>36</v>
      </c>
      <c r="AB88" s="3" t="s">
        <v>13</v>
      </c>
      <c r="AC88" t="s">
        <v>37</v>
      </c>
      <c r="AF88" s="4" t="s">
        <v>36</v>
      </c>
      <c r="AG88" s="3" t="s">
        <v>13</v>
      </c>
      <c r="AH88" t="s">
        <v>37</v>
      </c>
      <c r="AJ88" s="64"/>
      <c r="AK88" s="64"/>
      <c r="AM88" s="4" t="s">
        <v>36</v>
      </c>
      <c r="AN88" s="3" t="s">
        <v>13</v>
      </c>
      <c r="AO88" t="s">
        <v>37</v>
      </c>
      <c r="AR88" s="4" t="s">
        <v>36</v>
      </c>
      <c r="AS88" s="3" t="s">
        <v>13</v>
      </c>
      <c r="AT88" t="s">
        <v>37</v>
      </c>
      <c r="AV88" s="64"/>
      <c r="AW88" s="64"/>
      <c r="AY88" s="4" t="s">
        <v>36</v>
      </c>
      <c r="AZ88" s="3" t="s">
        <v>13</v>
      </c>
      <c r="BA88" t="s">
        <v>37</v>
      </c>
      <c r="BD88" s="4" t="s">
        <v>36</v>
      </c>
      <c r="BE88" s="3" t="s">
        <v>13</v>
      </c>
      <c r="BF88" t="s">
        <v>37</v>
      </c>
      <c r="BH88" s="64"/>
      <c r="BI88" s="57"/>
      <c r="BJ88" s="57"/>
      <c r="BK88" s="57"/>
      <c r="BL88" s="57"/>
      <c r="BM88" s="57"/>
    </row>
    <row r="89" spans="1:65" ht="16.5" customHeight="1" x14ac:dyDescent="0.3">
      <c r="A89" s="64"/>
      <c r="C89" s="4" t="s">
        <v>38</v>
      </c>
      <c r="D89" s="3" t="s">
        <v>13</v>
      </c>
      <c r="E89" t="s">
        <v>69</v>
      </c>
      <c r="H89" s="4" t="s">
        <v>38</v>
      </c>
      <c r="I89" s="3" t="s">
        <v>13</v>
      </c>
      <c r="J89" t="s">
        <v>69</v>
      </c>
      <c r="L89" s="64"/>
      <c r="M89" s="64"/>
      <c r="O89" s="4" t="s">
        <v>38</v>
      </c>
      <c r="P89" s="3" t="s">
        <v>13</v>
      </c>
      <c r="Q89" t="s">
        <v>69</v>
      </c>
      <c r="T89" s="4" t="s">
        <v>38</v>
      </c>
      <c r="U89" s="3" t="s">
        <v>13</v>
      </c>
      <c r="V89" t="s">
        <v>69</v>
      </c>
      <c r="X89" s="64"/>
      <c r="Y89" s="64"/>
      <c r="AA89" s="4" t="s">
        <v>38</v>
      </c>
      <c r="AB89" s="3" t="s">
        <v>13</v>
      </c>
      <c r="AC89" t="s">
        <v>69</v>
      </c>
      <c r="AF89" s="4" t="s">
        <v>38</v>
      </c>
      <c r="AG89" s="3" t="s">
        <v>13</v>
      </c>
      <c r="AH89" t="s">
        <v>69</v>
      </c>
      <c r="AJ89" s="64"/>
      <c r="AK89" s="64"/>
      <c r="AM89" s="4" t="s">
        <v>38</v>
      </c>
      <c r="AN89" s="3" t="s">
        <v>13</v>
      </c>
      <c r="AO89" t="s">
        <v>69</v>
      </c>
      <c r="AR89" s="4" t="s">
        <v>38</v>
      </c>
      <c r="AS89" s="3" t="s">
        <v>13</v>
      </c>
      <c r="AT89" t="s">
        <v>69</v>
      </c>
      <c r="AV89" s="64"/>
      <c r="AW89" s="64"/>
      <c r="AY89" s="4" t="s">
        <v>38</v>
      </c>
      <c r="AZ89" s="3" t="s">
        <v>13</v>
      </c>
      <c r="BA89" t="s">
        <v>69</v>
      </c>
      <c r="BD89" s="4" t="s">
        <v>38</v>
      </c>
      <c r="BE89" s="3" t="s">
        <v>13</v>
      </c>
      <c r="BF89" t="s">
        <v>70</v>
      </c>
      <c r="BH89" s="64"/>
      <c r="BI89" s="57"/>
      <c r="BJ89" s="57"/>
      <c r="BK89" s="57"/>
      <c r="BL89" s="57"/>
      <c r="BM89" s="57"/>
    </row>
    <row r="90" spans="1:65" ht="16.5" customHeight="1" x14ac:dyDescent="0.3">
      <c r="A90" s="64"/>
      <c r="C90" s="4" t="s">
        <v>40</v>
      </c>
      <c r="D90" s="3" t="s">
        <v>13</v>
      </c>
      <c r="E90" t="s">
        <v>71</v>
      </c>
      <c r="H90" s="4" t="s">
        <v>40</v>
      </c>
      <c r="I90" s="3" t="s">
        <v>13</v>
      </c>
      <c r="J90" t="s">
        <v>72</v>
      </c>
      <c r="L90" s="64"/>
      <c r="M90" s="64"/>
      <c r="O90" s="4" t="s">
        <v>40</v>
      </c>
      <c r="P90" s="3" t="s">
        <v>13</v>
      </c>
      <c r="Q90" t="s">
        <v>71</v>
      </c>
      <c r="T90" s="4" t="s">
        <v>40</v>
      </c>
      <c r="U90" s="3" t="s">
        <v>13</v>
      </c>
      <c r="V90" t="s">
        <v>72</v>
      </c>
      <c r="X90" s="64"/>
      <c r="Y90" s="64"/>
      <c r="AA90" s="4" t="s">
        <v>40</v>
      </c>
      <c r="AB90" s="3" t="s">
        <v>13</v>
      </c>
      <c r="AC90" t="s">
        <v>72</v>
      </c>
      <c r="AF90" s="4" t="s">
        <v>40</v>
      </c>
      <c r="AG90" s="3" t="s">
        <v>13</v>
      </c>
      <c r="AH90" t="s">
        <v>72</v>
      </c>
      <c r="AJ90" s="64"/>
      <c r="AK90" s="64"/>
      <c r="AM90" s="4" t="s">
        <v>40</v>
      </c>
      <c r="AN90" s="3" t="s">
        <v>13</v>
      </c>
      <c r="AO90" t="s">
        <v>71</v>
      </c>
      <c r="AR90" s="4" t="s">
        <v>40</v>
      </c>
      <c r="AS90" s="3" t="s">
        <v>13</v>
      </c>
      <c r="AT90" t="s">
        <v>72</v>
      </c>
      <c r="AV90" s="64"/>
      <c r="AW90" s="64"/>
      <c r="AY90" s="4" t="s">
        <v>40</v>
      </c>
      <c r="AZ90" s="3" t="s">
        <v>13</v>
      </c>
      <c r="BA90" t="s">
        <v>71</v>
      </c>
      <c r="BD90" s="4" t="s">
        <v>40</v>
      </c>
      <c r="BE90" s="3" t="s">
        <v>13</v>
      </c>
      <c r="BF90" t="s">
        <v>72</v>
      </c>
      <c r="BH90" s="64"/>
      <c r="BI90" s="57"/>
      <c r="BJ90" s="57"/>
      <c r="BK90" s="57"/>
      <c r="BL90" s="57"/>
      <c r="BM90" s="57"/>
    </row>
    <row r="91" spans="1:65" ht="16.5" customHeight="1" x14ac:dyDescent="0.3">
      <c r="A91" s="64"/>
      <c r="C91" s="4" t="s">
        <v>42</v>
      </c>
      <c r="D91" s="3" t="s">
        <v>13</v>
      </c>
      <c r="E91" s="1" t="s">
        <v>43</v>
      </c>
      <c r="H91" s="4" t="s">
        <v>42</v>
      </c>
      <c r="I91" s="3" t="s">
        <v>13</v>
      </c>
      <c r="J91" s="35" t="s">
        <v>43</v>
      </c>
      <c r="L91" s="64"/>
      <c r="M91" s="64"/>
      <c r="O91" s="4" t="s">
        <v>42</v>
      </c>
      <c r="P91" s="3" t="s">
        <v>13</v>
      </c>
      <c r="Q91" s="35" t="s">
        <v>43</v>
      </c>
      <c r="T91" s="4" t="s">
        <v>42</v>
      </c>
      <c r="U91" s="3" t="s">
        <v>13</v>
      </c>
      <c r="V91" s="35" t="s">
        <v>43</v>
      </c>
      <c r="X91" s="64"/>
      <c r="Y91" s="64"/>
      <c r="AA91" s="4" t="s">
        <v>42</v>
      </c>
      <c r="AB91" s="3" t="s">
        <v>13</v>
      </c>
      <c r="AC91" s="35" t="s">
        <v>43</v>
      </c>
      <c r="AF91" s="4" t="s">
        <v>42</v>
      </c>
      <c r="AG91" s="3" t="s">
        <v>13</v>
      </c>
      <c r="AH91" s="35" t="s">
        <v>43</v>
      </c>
      <c r="AJ91" s="64"/>
      <c r="AK91" s="64"/>
      <c r="AM91" s="4" t="s">
        <v>42</v>
      </c>
      <c r="AN91" s="3" t="s">
        <v>13</v>
      </c>
      <c r="AO91" s="35" t="s">
        <v>43</v>
      </c>
      <c r="AR91" s="4" t="s">
        <v>42</v>
      </c>
      <c r="AS91" s="3" t="s">
        <v>13</v>
      </c>
      <c r="AT91" s="35" t="s">
        <v>43</v>
      </c>
      <c r="AV91" s="64"/>
      <c r="AW91" s="64"/>
      <c r="AY91" s="4" t="s">
        <v>42</v>
      </c>
      <c r="AZ91" s="3" t="s">
        <v>13</v>
      </c>
      <c r="BA91" s="35" t="s">
        <v>43</v>
      </c>
      <c r="BD91" s="4" t="s">
        <v>42</v>
      </c>
      <c r="BE91" s="3" t="s">
        <v>13</v>
      </c>
      <c r="BF91" s="35" t="s">
        <v>43</v>
      </c>
      <c r="BH91" s="64"/>
      <c r="BI91" s="57"/>
      <c r="BJ91" s="57"/>
      <c r="BK91" s="57"/>
      <c r="BL91" s="57"/>
      <c r="BM91" s="57"/>
    </row>
    <row r="92" spans="1:65" ht="16.5" customHeight="1" x14ac:dyDescent="0.3">
      <c r="A92" s="64"/>
      <c r="L92" s="64"/>
      <c r="M92" s="64"/>
      <c r="X92" s="64"/>
      <c r="Y92" s="64"/>
      <c r="AJ92" s="64"/>
      <c r="AK92" s="64"/>
      <c r="AV92" s="64"/>
      <c r="AW92" s="64"/>
      <c r="BH92" s="64"/>
      <c r="BI92" s="57"/>
      <c r="BJ92" s="57"/>
      <c r="BK92" s="57"/>
      <c r="BL92" s="57"/>
      <c r="BM92" s="57"/>
    </row>
    <row r="93" spans="1:65" ht="16.5" customHeight="1" x14ac:dyDescent="0.3">
      <c r="A93" s="64"/>
      <c r="C93" s="50" t="s">
        <v>45</v>
      </c>
      <c r="D93" s="50"/>
      <c r="E93" s="50"/>
      <c r="H93" s="50" t="s">
        <v>45</v>
      </c>
      <c r="I93" s="50"/>
      <c r="J93" s="50"/>
      <c r="L93" s="64"/>
      <c r="M93" s="64"/>
      <c r="O93" s="50" t="s">
        <v>45</v>
      </c>
      <c r="P93" s="50"/>
      <c r="Q93" s="50"/>
      <c r="T93" s="50" t="s">
        <v>45</v>
      </c>
      <c r="U93" s="50"/>
      <c r="V93" s="50"/>
      <c r="X93" s="64"/>
      <c r="Y93" s="64"/>
      <c r="AA93" s="50" t="s">
        <v>45</v>
      </c>
      <c r="AB93" s="50"/>
      <c r="AC93" s="50"/>
      <c r="AF93" s="50" t="s">
        <v>45</v>
      </c>
      <c r="AG93" s="50"/>
      <c r="AH93" s="50"/>
      <c r="AJ93" s="64"/>
      <c r="AK93" s="64"/>
      <c r="AM93" s="50" t="s">
        <v>45</v>
      </c>
      <c r="AN93" s="50"/>
      <c r="AO93" s="50"/>
      <c r="AR93" s="50" t="s">
        <v>45</v>
      </c>
      <c r="AS93" s="50"/>
      <c r="AT93" s="50"/>
      <c r="AV93" s="64"/>
      <c r="AW93" s="64"/>
      <c r="AY93" s="50" t="s">
        <v>45</v>
      </c>
      <c r="AZ93" s="50"/>
      <c r="BA93" s="50"/>
      <c r="BD93" s="50" t="s">
        <v>45</v>
      </c>
      <c r="BE93" s="50"/>
      <c r="BF93" s="50"/>
      <c r="BH93" s="64"/>
      <c r="BI93" s="57"/>
      <c r="BJ93" s="57"/>
      <c r="BK93" s="57"/>
      <c r="BL93" s="57"/>
      <c r="BM93" s="57"/>
    </row>
    <row r="94" spans="1:65" ht="16.5" customHeight="1" x14ac:dyDescent="0.3">
      <c r="A94" s="64"/>
      <c r="L94" s="64"/>
      <c r="M94" s="64"/>
      <c r="X94" s="64"/>
      <c r="Y94" s="64"/>
      <c r="AJ94" s="64"/>
      <c r="AK94" s="64"/>
      <c r="AV94" s="64"/>
      <c r="AW94" s="64"/>
      <c r="BH94" s="64"/>
      <c r="BI94" s="57"/>
      <c r="BJ94" s="57"/>
      <c r="BK94" s="57"/>
      <c r="BL94" s="57"/>
      <c r="BM94" s="57"/>
    </row>
    <row r="95" spans="1:65" ht="16.5" customHeight="1" x14ac:dyDescent="0.3">
      <c r="A95" s="64"/>
      <c r="D95" s="61">
        <f>'11-12'!A46</f>
        <v>1223000</v>
      </c>
      <c r="E95" s="61"/>
      <c r="J95" s="63">
        <f>'11-12'!D46</f>
        <v>1250000</v>
      </c>
      <c r="L95" s="64"/>
      <c r="M95" s="64"/>
      <c r="P95" s="61">
        <f>'13-14'!A46</f>
        <v>1565000</v>
      </c>
      <c r="Q95" s="61"/>
      <c r="V95" s="63">
        <f>'13-14'!D46</f>
        <v>1346000</v>
      </c>
      <c r="X95" s="64"/>
      <c r="Y95" s="64"/>
      <c r="AB95" s="61">
        <f>'15-16'!A46</f>
        <v>1915000</v>
      </c>
      <c r="AC95" s="61"/>
      <c r="AH95" s="63">
        <f>'15-16'!D46</f>
        <v>1690000</v>
      </c>
      <c r="AJ95" s="64"/>
      <c r="AK95" s="64"/>
      <c r="AN95" s="61">
        <f>'17-18'!A46</f>
        <v>1897000</v>
      </c>
      <c r="AO95" s="61"/>
      <c r="AT95" s="63">
        <f>'17-18'!D46</f>
        <v>1716000</v>
      </c>
      <c r="AV95" s="64"/>
      <c r="AW95" s="64"/>
      <c r="AZ95" s="61">
        <f>'19-20'!A46</f>
        <v>2077000</v>
      </c>
      <c r="BA95" s="61"/>
      <c r="BF95" s="61">
        <f>'19-20'!D46</f>
        <v>2873000</v>
      </c>
      <c r="BH95" s="64"/>
      <c r="BI95" s="57"/>
      <c r="BJ95" s="57"/>
      <c r="BK95" s="57"/>
      <c r="BL95" s="57"/>
      <c r="BM95" s="57"/>
    </row>
    <row r="96" spans="1:65" ht="16.5" customHeight="1" x14ac:dyDescent="0.3">
      <c r="A96" s="64"/>
      <c r="D96" s="61"/>
      <c r="E96" s="61"/>
      <c r="J96" s="63"/>
      <c r="L96" s="64"/>
      <c r="M96" s="64"/>
      <c r="P96" s="61"/>
      <c r="Q96" s="61"/>
      <c r="V96" s="63"/>
      <c r="X96" s="64"/>
      <c r="Y96" s="64"/>
      <c r="AB96" s="61"/>
      <c r="AC96" s="61"/>
      <c r="AH96" s="63"/>
      <c r="AJ96" s="64"/>
      <c r="AK96" s="64"/>
      <c r="AN96" s="61"/>
      <c r="AO96" s="61"/>
      <c r="AT96" s="63"/>
      <c r="AV96" s="64"/>
      <c r="AW96" s="64"/>
      <c r="AZ96" s="61"/>
      <c r="BA96" s="61"/>
      <c r="BF96" s="61"/>
      <c r="BH96" s="64"/>
      <c r="BI96" s="57"/>
      <c r="BJ96" s="57"/>
      <c r="BK96" s="57"/>
      <c r="BL96" s="57"/>
      <c r="BM96" s="57"/>
    </row>
    <row r="97" spans="1:65" ht="16.5" customHeight="1" x14ac:dyDescent="0.3">
      <c r="A97" s="64"/>
      <c r="D97" s="61"/>
      <c r="E97" s="61"/>
      <c r="J97" s="63"/>
      <c r="L97" s="64"/>
      <c r="M97" s="64"/>
      <c r="P97" s="61"/>
      <c r="Q97" s="61"/>
      <c r="V97" s="63"/>
      <c r="X97" s="64"/>
      <c r="Y97" s="64"/>
      <c r="AB97" s="61"/>
      <c r="AC97" s="61"/>
      <c r="AH97" s="63"/>
      <c r="AJ97" s="64"/>
      <c r="AK97" s="64"/>
      <c r="AN97" s="61"/>
      <c r="AO97" s="61"/>
      <c r="AT97" s="63"/>
      <c r="AV97" s="64"/>
      <c r="AW97" s="64"/>
      <c r="AZ97" s="61"/>
      <c r="BA97" s="61"/>
      <c r="BF97" s="61"/>
      <c r="BH97" s="64"/>
      <c r="BI97" s="57"/>
      <c r="BJ97" s="57"/>
      <c r="BK97" s="57"/>
      <c r="BL97" s="57"/>
      <c r="BM97" s="57"/>
    </row>
    <row r="98" spans="1:65" ht="16.5" customHeight="1" x14ac:dyDescent="0.3">
      <c r="A98" s="64"/>
      <c r="E98" s="60" t="s">
        <v>213</v>
      </c>
      <c r="J98" s="60" t="s">
        <v>213</v>
      </c>
      <c r="L98" s="64"/>
      <c r="M98" s="64"/>
      <c r="Q98" s="60" t="s">
        <v>213</v>
      </c>
      <c r="V98" s="60" t="s">
        <v>213</v>
      </c>
      <c r="X98" s="64"/>
      <c r="Y98" s="64"/>
      <c r="AC98" s="60" t="s">
        <v>213</v>
      </c>
      <c r="AH98" s="60" t="s">
        <v>213</v>
      </c>
      <c r="AJ98" s="64"/>
      <c r="AK98" s="64"/>
      <c r="AO98" s="60" t="s">
        <v>213</v>
      </c>
      <c r="AT98" s="60" t="s">
        <v>213</v>
      </c>
      <c r="AV98" s="64"/>
      <c r="AW98" s="64"/>
      <c r="BA98" s="60" t="s">
        <v>213</v>
      </c>
      <c r="BF98" s="60" t="s">
        <v>213</v>
      </c>
      <c r="BH98" s="64"/>
      <c r="BI98" s="57"/>
      <c r="BJ98" s="57"/>
      <c r="BK98" s="57"/>
      <c r="BL98" s="57"/>
      <c r="BM98" s="57"/>
    </row>
    <row r="99" spans="1:65" ht="14.25" customHeight="1" x14ac:dyDescent="0.3">
      <c r="A99" s="64"/>
      <c r="C99" s="52" t="s">
        <v>46</v>
      </c>
      <c r="D99" s="52"/>
      <c r="E99" s="52"/>
      <c r="F99" s="52"/>
      <c r="G99" s="52"/>
      <c r="H99" s="52"/>
      <c r="I99" s="52"/>
      <c r="J99" s="52"/>
      <c r="L99" s="64"/>
      <c r="M99" s="64"/>
      <c r="O99" s="52" t="s">
        <v>46</v>
      </c>
      <c r="P99" s="52"/>
      <c r="Q99" s="52"/>
      <c r="R99" s="52"/>
      <c r="S99" s="52"/>
      <c r="T99" s="52"/>
      <c r="U99" s="52"/>
      <c r="V99" s="52"/>
      <c r="X99" s="64"/>
      <c r="Y99" s="64"/>
      <c r="AA99" s="52" t="s">
        <v>46</v>
      </c>
      <c r="AB99" s="52"/>
      <c r="AC99" s="52"/>
      <c r="AD99" s="52"/>
      <c r="AE99" s="52"/>
      <c r="AF99" s="52"/>
      <c r="AG99" s="52"/>
      <c r="AH99" s="52"/>
      <c r="AJ99" s="64"/>
      <c r="AK99" s="64"/>
      <c r="AM99" s="52" t="s">
        <v>46</v>
      </c>
      <c r="AN99" s="52"/>
      <c r="AO99" s="52"/>
      <c r="AP99" s="52"/>
      <c r="AQ99" s="52"/>
      <c r="AR99" s="52"/>
      <c r="AS99" s="52"/>
      <c r="AT99" s="52"/>
      <c r="AV99" s="64"/>
      <c r="AW99" s="64"/>
      <c r="AY99" s="52" t="s">
        <v>46</v>
      </c>
      <c r="AZ99" s="52"/>
      <c r="BA99" s="52"/>
      <c r="BB99" s="52"/>
      <c r="BC99" s="52"/>
      <c r="BD99" s="52"/>
      <c r="BE99" s="52"/>
      <c r="BF99" s="52"/>
      <c r="BH99" s="64"/>
      <c r="BI99" s="57"/>
      <c r="BJ99" s="57"/>
      <c r="BK99" s="57"/>
      <c r="BL99" s="57"/>
      <c r="BM99" s="57"/>
    </row>
    <row r="100" spans="1:65" ht="5.25" customHeight="1" x14ac:dyDescent="0.3">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57"/>
      <c r="BJ100" s="57"/>
      <c r="BK100" s="57"/>
      <c r="BL100" s="57"/>
      <c r="BM100" s="57"/>
    </row>
    <row r="101" spans="1:65" ht="16.5" customHeight="1" x14ac:dyDescent="0.3">
      <c r="BI101" s="62"/>
      <c r="BJ101" s="62"/>
      <c r="BK101" s="62"/>
      <c r="BL101" s="62"/>
      <c r="BM101" s="62"/>
    </row>
    <row r="102" spans="1:65" ht="16.5" customHeight="1" x14ac:dyDescent="0.3">
      <c r="BI102" s="62"/>
      <c r="BJ102" s="62"/>
      <c r="BK102" s="62"/>
      <c r="BL102" s="62"/>
      <c r="BM102" s="62"/>
    </row>
    <row r="103" spans="1:65" ht="16.5" customHeight="1" x14ac:dyDescent="0.3">
      <c r="BI103" s="62"/>
      <c r="BJ103" s="62"/>
      <c r="BK103" s="62"/>
      <c r="BL103" s="62"/>
      <c r="BM103" s="62"/>
    </row>
    <row r="104" spans="1:65" ht="16.5" customHeight="1" x14ac:dyDescent="0.3">
      <c r="BI104" s="62"/>
      <c r="BJ104" s="62"/>
      <c r="BK104" s="62"/>
      <c r="BL104" s="62"/>
      <c r="BM104" s="62"/>
    </row>
    <row r="105" spans="1:65" ht="16.5" customHeight="1" x14ac:dyDescent="0.3">
      <c r="BI105" s="62"/>
      <c r="BJ105" s="62"/>
      <c r="BK105" s="62"/>
      <c r="BL105" s="62"/>
      <c r="BM105" s="62"/>
    </row>
    <row r="106" spans="1:65" ht="16.5" customHeight="1" x14ac:dyDescent="0.3">
      <c r="BI106" s="62"/>
      <c r="BJ106" s="62"/>
      <c r="BK106" s="62"/>
      <c r="BL106" s="62"/>
      <c r="BM106" s="62"/>
    </row>
    <row r="107" spans="1:65" ht="16.5" customHeight="1" x14ac:dyDescent="0.3">
      <c r="BI107" s="62"/>
      <c r="BJ107" s="62"/>
      <c r="BK107" s="62"/>
      <c r="BL107" s="62"/>
      <c r="BM107" s="62"/>
    </row>
    <row r="108" spans="1:65" ht="16.5" customHeight="1" x14ac:dyDescent="0.3">
      <c r="BI108" s="62"/>
      <c r="BJ108" s="62"/>
      <c r="BK108" s="62"/>
      <c r="BL108" s="62"/>
      <c r="BM108" s="62"/>
    </row>
    <row r="109" spans="1:65" ht="16.5" customHeight="1" x14ac:dyDescent="0.3">
      <c r="BI109" s="62"/>
      <c r="BJ109" s="62"/>
      <c r="BK109" s="62"/>
      <c r="BL109" s="62"/>
      <c r="BM109" s="62"/>
    </row>
    <row r="110" spans="1:65" ht="16.5" customHeight="1" x14ac:dyDescent="0.3">
      <c r="BI110" s="62"/>
      <c r="BJ110" s="62"/>
      <c r="BK110" s="62"/>
      <c r="BL110" s="62"/>
      <c r="BM110" s="62"/>
    </row>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9" spans="3:10" ht="3.75" customHeight="1" x14ac:dyDescent="0.3">
      <c r="C149" s="50"/>
      <c r="D149" s="50"/>
      <c r="E149" s="50"/>
      <c r="F149" s="50"/>
      <c r="G149" s="50"/>
      <c r="H149" s="50"/>
      <c r="I149" s="50"/>
      <c r="J149" s="50"/>
    </row>
    <row r="150" spans="3:10" ht="3.75" customHeigh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9" spans="3:10" ht="5.25" customHeight="1" x14ac:dyDescent="0.3">
      <c r="C199" s="50"/>
      <c r="D199" s="50"/>
      <c r="E199" s="50"/>
      <c r="F199" s="50"/>
      <c r="G199" s="50"/>
      <c r="H199" s="50"/>
      <c r="I199" s="50"/>
      <c r="J199" s="50"/>
    </row>
    <row r="200" spans="3:10" ht="5.25" customHeigh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ht="9" customHeight="1" x14ac:dyDescent="0.3"/>
    <row r="250" customFormat="1" ht="5.25" customHeigh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ht="8.25" customHeight="1" x14ac:dyDescent="0.3"/>
    <row r="300" customFormat="1" ht="5.25" customHeight="1" x14ac:dyDescent="0.3"/>
    <row r="349" ht="6" customHeight="1" x14ac:dyDescent="0.3"/>
    <row r="350" ht="5.25" customHeight="1" x14ac:dyDescent="0.3"/>
    <row r="398" ht="5.25" customHeight="1" x14ac:dyDescent="0.3"/>
    <row r="399" ht="9" customHeight="1" x14ac:dyDescent="0.3"/>
    <row r="400" ht="5.25" customHeight="1" x14ac:dyDescent="0.3"/>
    <row r="448" ht="5.25" customHeight="1" x14ac:dyDescent="0.3"/>
    <row r="450" ht="5.25" customHeight="1" x14ac:dyDescent="0.3"/>
    <row r="498" spans="1:12" ht="4.5" customHeight="1" x14ac:dyDescent="0.3"/>
    <row r="500" spans="1:12" ht="5.25" customHeight="1" x14ac:dyDescent="0.3"/>
    <row r="502" spans="1:12" x14ac:dyDescent="0.3">
      <c r="A502" s="1"/>
      <c r="L502" s="1"/>
    </row>
    <row r="503" spans="1:12" x14ac:dyDescent="0.3">
      <c r="A503" s="1"/>
      <c r="L503" s="1"/>
    </row>
    <row r="504" spans="1:12" ht="17.25" x14ac:dyDescent="0.3">
      <c r="A504" s="1"/>
      <c r="F504" s="48" t="s">
        <v>73</v>
      </c>
      <c r="G504" s="48"/>
      <c r="H504" s="48"/>
      <c r="I504" s="48"/>
      <c r="J504" s="21" t="s">
        <v>74</v>
      </c>
      <c r="L504" s="1"/>
    </row>
    <row r="505" spans="1:12" ht="17.25" x14ac:dyDescent="0.3">
      <c r="A505" s="1"/>
      <c r="F505" s="48" t="s">
        <v>75</v>
      </c>
      <c r="G505" s="48"/>
      <c r="H505" s="48"/>
      <c r="I505" s="48"/>
      <c r="J505" s="21" t="s">
        <v>76</v>
      </c>
      <c r="L505" s="1"/>
    </row>
    <row r="506" spans="1:12" ht="17.25" x14ac:dyDescent="0.3">
      <c r="A506" s="1"/>
      <c r="F506" s="48"/>
      <c r="G506" s="48"/>
      <c r="H506" s="48"/>
      <c r="I506" s="48"/>
      <c r="J506" s="21" t="s">
        <v>76</v>
      </c>
      <c r="L506" s="1"/>
    </row>
    <row r="507" spans="1:12" ht="17.25" x14ac:dyDescent="0.3">
      <c r="A507" s="1"/>
      <c r="F507" s="48"/>
      <c r="G507" s="48"/>
      <c r="H507" s="48"/>
      <c r="I507" s="48"/>
      <c r="J507" s="21" t="s">
        <v>74</v>
      </c>
      <c r="L507" s="1"/>
    </row>
    <row r="508" spans="1:12" ht="17.25" x14ac:dyDescent="0.3">
      <c r="A508" s="1"/>
      <c r="F508" s="48"/>
      <c r="G508" s="48"/>
      <c r="H508" s="48"/>
      <c r="I508" s="48"/>
      <c r="J508" s="21" t="s">
        <v>74</v>
      </c>
      <c r="L508" s="1"/>
    </row>
    <row r="509" spans="1:12" ht="17.25" x14ac:dyDescent="0.3">
      <c r="A509" s="1"/>
      <c r="F509" s="48"/>
      <c r="G509" s="48"/>
      <c r="H509" s="48"/>
      <c r="I509" s="48"/>
      <c r="J509" s="21" t="s">
        <v>74</v>
      </c>
      <c r="L509" s="1"/>
    </row>
    <row r="510" spans="1:12" ht="17.25" x14ac:dyDescent="0.3">
      <c r="A510" s="1"/>
      <c r="F510" s="48"/>
      <c r="G510" s="48"/>
      <c r="H510" s="48"/>
      <c r="I510" s="48"/>
      <c r="J510" s="21" t="s">
        <v>74</v>
      </c>
      <c r="L510" s="1"/>
    </row>
    <row r="511" spans="1:12" ht="17.25" x14ac:dyDescent="0.3">
      <c r="A511" s="1"/>
      <c r="F511" s="48"/>
      <c r="G511" s="48"/>
      <c r="H511" s="48"/>
      <c r="I511" s="48"/>
      <c r="J511" s="21" t="s">
        <v>74</v>
      </c>
      <c r="L511" s="1"/>
    </row>
    <row r="512" spans="1:12" ht="17.25" x14ac:dyDescent="0.3">
      <c r="A512" s="1"/>
      <c r="F512" s="48"/>
      <c r="G512" s="48"/>
      <c r="H512" s="48"/>
      <c r="I512" s="48"/>
      <c r="J512" s="21" t="s">
        <v>74</v>
      </c>
      <c r="L512" s="1"/>
    </row>
    <row r="513" spans="1:12" ht="17.25" x14ac:dyDescent="0.3">
      <c r="A513" s="1"/>
      <c r="F513" s="48"/>
      <c r="G513" s="48"/>
      <c r="H513" s="48"/>
      <c r="I513" s="48"/>
      <c r="J513" s="21" t="s">
        <v>74</v>
      </c>
      <c r="L513" s="1"/>
    </row>
    <row r="514" spans="1:12" ht="17.25" x14ac:dyDescent="0.3">
      <c r="A514" s="1"/>
      <c r="C514" s="46" t="s">
        <v>2</v>
      </c>
      <c r="D514" s="46"/>
      <c r="E514" s="46"/>
      <c r="J514" s="23" t="s">
        <v>77</v>
      </c>
      <c r="L514" s="1"/>
    </row>
    <row r="515" spans="1:12" x14ac:dyDescent="0.3">
      <c r="A515" s="1"/>
      <c r="C515" s="46" t="s">
        <v>3</v>
      </c>
      <c r="D515" s="46"/>
      <c r="E515" s="46"/>
      <c r="F515" s="46"/>
      <c r="G515" s="46"/>
      <c r="H515" s="46"/>
      <c r="I515" s="46"/>
      <c r="J515" s="48"/>
      <c r="L515" s="1"/>
    </row>
    <row r="516" spans="1:12" x14ac:dyDescent="0.3">
      <c r="A516" s="1"/>
      <c r="C516" s="47" t="s">
        <v>4</v>
      </c>
      <c r="D516" s="47"/>
      <c r="E516" s="47"/>
      <c r="J516" s="48"/>
      <c r="L516" s="1"/>
    </row>
    <row r="517" spans="1:12" x14ac:dyDescent="0.3">
      <c r="A517" s="1"/>
      <c r="C517" s="48"/>
      <c r="D517" s="48"/>
      <c r="E517" s="48"/>
      <c r="L517" s="1"/>
    </row>
    <row r="518" spans="1:12" x14ac:dyDescent="0.3">
      <c r="A518" s="1"/>
      <c r="C518" s="53" t="s">
        <v>78</v>
      </c>
      <c r="D518" s="54"/>
      <c r="E518" s="54"/>
      <c r="H518" s="53" t="s">
        <v>79</v>
      </c>
      <c r="I518" s="55"/>
      <c r="J518" s="55"/>
      <c r="L518" s="1"/>
    </row>
    <row r="519" spans="1:12" x14ac:dyDescent="0.3">
      <c r="A519" s="1"/>
      <c r="C519" s="54"/>
      <c r="D519" s="54"/>
      <c r="E519" s="54"/>
      <c r="H519" s="55"/>
      <c r="I519" s="55"/>
      <c r="J519" s="55"/>
      <c r="L519" s="1"/>
    </row>
    <row r="520" spans="1:12" x14ac:dyDescent="0.3">
      <c r="A520" s="1"/>
      <c r="C520" s="54"/>
      <c r="D520" s="54"/>
      <c r="E520" s="54"/>
      <c r="H520" s="55"/>
      <c r="I520" s="55"/>
      <c r="J520" s="55"/>
      <c r="L520" s="1"/>
    </row>
    <row r="521" spans="1:12" x14ac:dyDescent="0.3">
      <c r="A521" s="1"/>
      <c r="C521" s="54"/>
      <c r="D521" s="54"/>
      <c r="E521" s="54"/>
      <c r="H521" s="55"/>
      <c r="I521" s="55"/>
      <c r="J521" s="55"/>
      <c r="L521" s="1"/>
    </row>
    <row r="522" spans="1:12" x14ac:dyDescent="0.3">
      <c r="A522" s="1"/>
      <c r="L522" s="1"/>
    </row>
    <row r="523" spans="1:12" x14ac:dyDescent="0.3">
      <c r="A523" s="1"/>
      <c r="L523" s="1"/>
    </row>
    <row r="524" spans="1:12" x14ac:dyDescent="0.3">
      <c r="A524" s="1"/>
      <c r="L524" s="1"/>
    </row>
    <row r="525" spans="1:12" x14ac:dyDescent="0.3">
      <c r="A525" s="1"/>
      <c r="L525" s="1"/>
    </row>
    <row r="526" spans="1:12" x14ac:dyDescent="0.3">
      <c r="A526" s="1"/>
      <c r="L526" s="1"/>
    </row>
    <row r="527" spans="1:12" x14ac:dyDescent="0.3">
      <c r="A527" s="1"/>
      <c r="L527" s="1"/>
    </row>
    <row r="528" spans="1:12" x14ac:dyDescent="0.3">
      <c r="A528" s="1"/>
      <c r="L528" s="1"/>
    </row>
    <row r="529" spans="1:12" x14ac:dyDescent="0.3">
      <c r="A529" s="1"/>
      <c r="L529" s="1"/>
    </row>
    <row r="530" spans="1:12" x14ac:dyDescent="0.3">
      <c r="A530" s="1"/>
      <c r="E530" s="24" t="b">
        <f>IF('0-0'!E531='1-2'!A3,'1-2'!C3,IF('0-0'!E531='1-2'!A4,'1-2'!C4,IF('0-0'!E531='1-2'!A5,'1-2'!C5,IF('0-0'!E531='1-2'!A6,'1-2'!C6,IF('0-0'!E531='1-2'!A7,'1-2'!C7,IF('0-0'!E531='1-2'!A8,'1-2'!C8,IF('0-0'!E531='1-2'!A9,'1-2'!C9,IF('0-0'!E531='1-2'!A10,'1-2'!C10,IF('0-0'!E531='1-2'!A11,'1-2'!C11,IF('0-0'!E531='1-2'!A12,'1-2'!C12,IF('0-0'!E531='1-2'!A13,'1-2'!C13,IF('0-0'!E531='1-2'!A14,'1-2'!C14,IF('0-0'!E531='1-2'!A15,'1-2'!C15,IF('0-0'!E531='1-2'!A16,'1-2'!C16))))))))))))))</f>
        <v>0</v>
      </c>
      <c r="J530" s="24" t="b">
        <f>IF('0-0'!J531='1-2'!A3,'1-2'!C3,IF('0-0'!J531='1-2'!A4,'1-2'!C4,IF('0-0'!J531='1-2'!A5,'1-2'!C5,IF('0-0'!J531='1-2'!A6,'1-2'!C6,IF('0-0'!J531='1-2'!A7,'1-2'!C7,IF('0-0'!J531='1-2'!A8,'1-2'!C8,IF('0-0'!J531='1-2'!A9,'1-2'!C9,IF('0-0'!J531='1-2'!A10,'1-2'!C10,IF('0-0'!J531='1-2'!A11,'1-2'!C11,IF('0-0'!J531='1-2'!A12,'1-2'!C12,IF('0-0'!J531='1-2'!A13,'1-2'!C13,IF('0-0'!J531='1-2'!A14,'1-2'!C14,IF('0-0'!J531='1-2'!A15,'1-2'!C15,IF('0-0'!J531='1-2'!A16,'1-2'!C16))))))))))))))</f>
        <v>0</v>
      </c>
      <c r="L530" s="1"/>
    </row>
    <row r="531" spans="1:12" x14ac:dyDescent="0.3">
      <c r="A531" s="1"/>
      <c r="C531" s="4" t="s">
        <v>12</v>
      </c>
      <c r="D531" s="3" t="s">
        <v>13</v>
      </c>
      <c r="E531" t="s">
        <v>80</v>
      </c>
      <c r="H531" s="4" t="s">
        <v>12</v>
      </c>
      <c r="I531" s="3" t="s">
        <v>13</v>
      </c>
      <c r="J531" t="s">
        <v>81</v>
      </c>
      <c r="L531" s="1"/>
    </row>
    <row r="532" spans="1:12" x14ac:dyDescent="0.3">
      <c r="A532" s="1"/>
      <c r="C532" s="4" t="s">
        <v>82</v>
      </c>
      <c r="D532" s="3" t="s">
        <v>13</v>
      </c>
      <c r="E532" t="s">
        <v>83</v>
      </c>
      <c r="H532" s="4" t="s">
        <v>82</v>
      </c>
      <c r="I532" s="3" t="s">
        <v>13</v>
      </c>
      <c r="J532" t="s">
        <v>83</v>
      </c>
      <c r="L532" s="1"/>
    </row>
    <row r="533" spans="1:12" x14ac:dyDescent="0.3">
      <c r="A533" s="1"/>
      <c r="C533" s="4" t="s">
        <v>84</v>
      </c>
      <c r="D533" s="3" t="s">
        <v>13</v>
      </c>
      <c r="E533" t="s">
        <v>85</v>
      </c>
      <c r="H533" s="4" t="s">
        <v>84</v>
      </c>
      <c r="I533" s="3" t="s">
        <v>13</v>
      </c>
      <c r="J533" t="s">
        <v>86</v>
      </c>
      <c r="L533" s="1"/>
    </row>
    <row r="534" spans="1:12" x14ac:dyDescent="0.3">
      <c r="A534" s="1"/>
      <c r="C534" s="4" t="s">
        <v>87</v>
      </c>
      <c r="D534" s="3" t="s">
        <v>13</v>
      </c>
      <c r="E534" t="s">
        <v>88</v>
      </c>
      <c r="H534" s="4" t="s">
        <v>87</v>
      </c>
      <c r="I534" s="3" t="s">
        <v>13</v>
      </c>
      <c r="J534" t="s">
        <v>89</v>
      </c>
      <c r="L534" s="1"/>
    </row>
    <row r="535" spans="1:12" x14ac:dyDescent="0.3">
      <c r="A535" s="1"/>
      <c r="C535" s="4" t="s">
        <v>90</v>
      </c>
      <c r="D535" s="3" t="s">
        <v>13</v>
      </c>
      <c r="E535" t="s">
        <v>31</v>
      </c>
      <c r="H535" s="4" t="s">
        <v>90</v>
      </c>
      <c r="I535" s="3" t="s">
        <v>13</v>
      </c>
      <c r="J535" t="s">
        <v>31</v>
      </c>
      <c r="L535" s="1"/>
    </row>
    <row r="536" spans="1:12" x14ac:dyDescent="0.3">
      <c r="A536" s="1"/>
      <c r="C536" s="4" t="s">
        <v>32</v>
      </c>
      <c r="D536" s="3" t="s">
        <v>13</v>
      </c>
      <c r="E536" t="s">
        <v>91</v>
      </c>
      <c r="H536" s="4" t="s">
        <v>32</v>
      </c>
      <c r="I536" s="3" t="s">
        <v>13</v>
      </c>
      <c r="J536" t="s">
        <v>91</v>
      </c>
      <c r="L536" s="1"/>
    </row>
    <row r="537" spans="1:12" x14ac:dyDescent="0.3">
      <c r="A537" s="1"/>
      <c r="C537" s="4" t="s">
        <v>34</v>
      </c>
      <c r="D537" s="3" t="s">
        <v>13</v>
      </c>
      <c r="E537" t="s">
        <v>92</v>
      </c>
      <c r="H537" s="4" t="s">
        <v>34</v>
      </c>
      <c r="I537" s="3" t="s">
        <v>13</v>
      </c>
      <c r="J537" t="s">
        <v>93</v>
      </c>
      <c r="L537" s="1"/>
    </row>
    <row r="538" spans="1:12" x14ac:dyDescent="0.3">
      <c r="A538" s="1"/>
      <c r="C538" s="4" t="s">
        <v>36</v>
      </c>
      <c r="D538" s="3" t="s">
        <v>13</v>
      </c>
      <c r="E538" t="s">
        <v>37</v>
      </c>
      <c r="H538" s="4" t="s">
        <v>36</v>
      </c>
      <c r="I538" s="3" t="s">
        <v>13</v>
      </c>
      <c r="J538" t="s">
        <v>37</v>
      </c>
      <c r="L538" s="1"/>
    </row>
    <row r="539" spans="1:12" x14ac:dyDescent="0.3">
      <c r="A539" s="1"/>
      <c r="C539" s="4" t="s">
        <v>94</v>
      </c>
      <c r="D539" s="3" t="s">
        <v>13</v>
      </c>
      <c r="E539" t="s">
        <v>95</v>
      </c>
      <c r="H539" s="4" t="s">
        <v>94</v>
      </c>
      <c r="I539" s="3" t="s">
        <v>13</v>
      </c>
      <c r="J539" t="s">
        <v>95</v>
      </c>
      <c r="L539" s="1"/>
    </row>
    <row r="540" spans="1:12" x14ac:dyDescent="0.3">
      <c r="A540" s="1"/>
      <c r="C540" s="4" t="s">
        <v>96</v>
      </c>
      <c r="D540" s="3" t="s">
        <v>13</v>
      </c>
      <c r="E540" t="s">
        <v>97</v>
      </c>
      <c r="H540" s="4" t="s">
        <v>96</v>
      </c>
      <c r="I540" s="3" t="s">
        <v>13</v>
      </c>
      <c r="J540" t="s">
        <v>41</v>
      </c>
      <c r="L540" s="1"/>
    </row>
    <row r="541" spans="1:12" x14ac:dyDescent="0.3">
      <c r="A541" s="1"/>
      <c r="C541" s="4" t="s">
        <v>98</v>
      </c>
      <c r="D541" s="3" t="s">
        <v>13</v>
      </c>
      <c r="E541" t="s">
        <v>99</v>
      </c>
      <c r="H541" s="4" t="s">
        <v>98</v>
      </c>
      <c r="I541" s="3" t="s">
        <v>13</v>
      </c>
      <c r="J541" t="s">
        <v>100</v>
      </c>
      <c r="L541" s="1"/>
    </row>
    <row r="542" spans="1:12" x14ac:dyDescent="0.3">
      <c r="A542" s="1"/>
      <c r="L542" s="1"/>
    </row>
    <row r="543" spans="1:12" x14ac:dyDescent="0.3">
      <c r="A543" s="1"/>
      <c r="C543" s="50" t="s">
        <v>45</v>
      </c>
      <c r="D543" s="50"/>
      <c r="E543" s="50"/>
      <c r="H543" s="50" t="s">
        <v>45</v>
      </c>
      <c r="I543" s="50"/>
      <c r="J543" s="50"/>
      <c r="L543" s="1"/>
    </row>
    <row r="544" spans="1:12" x14ac:dyDescent="0.3">
      <c r="A544" s="1"/>
      <c r="L544" s="1"/>
    </row>
    <row r="545" spans="1:12" x14ac:dyDescent="0.3">
      <c r="A545" s="1"/>
      <c r="D545" s="56" t="e">
        <f>#REF!</f>
        <v>#REF!</v>
      </c>
      <c r="E545" s="56"/>
      <c r="J545" s="56" t="e">
        <f>#REF!</f>
        <v>#REF!</v>
      </c>
      <c r="L545" s="1"/>
    </row>
    <row r="546" spans="1:12" x14ac:dyDescent="0.3">
      <c r="A546" s="1"/>
      <c r="D546" s="56"/>
      <c r="E546" s="56"/>
      <c r="J546" s="56"/>
      <c r="L546" s="1"/>
    </row>
    <row r="547" spans="1:12" x14ac:dyDescent="0.3">
      <c r="A547" s="1"/>
      <c r="D547" s="56"/>
      <c r="E547" s="56"/>
      <c r="J547" s="56"/>
      <c r="L547" s="1"/>
    </row>
    <row r="548" spans="1:12" ht="3" customHeight="1" x14ac:dyDescent="0.3">
      <c r="A548" s="1"/>
      <c r="L548" s="1"/>
    </row>
    <row r="549" spans="1:12" x14ac:dyDescent="0.3">
      <c r="A549" s="1"/>
      <c r="C549" s="50"/>
      <c r="D549" s="51"/>
      <c r="E549" s="51"/>
      <c r="F549" s="51"/>
      <c r="G549" s="51"/>
      <c r="H549" s="51"/>
      <c r="I549" s="51"/>
      <c r="J549" s="51"/>
      <c r="L549" s="1"/>
    </row>
    <row r="550" spans="1:12" ht="5.25" customHeight="1" x14ac:dyDescent="0.3">
      <c r="A550" s="1"/>
      <c r="B550" s="1"/>
      <c r="C550" s="1"/>
      <c r="D550" s="1"/>
      <c r="E550" s="1"/>
      <c r="F550" s="1"/>
      <c r="G550" s="1"/>
      <c r="H550" s="1"/>
      <c r="I550" s="1"/>
      <c r="J550" s="1"/>
      <c r="K550" s="1"/>
      <c r="L550" s="1"/>
    </row>
    <row r="551" spans="1:12" x14ac:dyDescent="0.3">
      <c r="A551" s="1"/>
      <c r="B551" s="1"/>
      <c r="C551" s="1"/>
      <c r="D551" s="1"/>
      <c r="E551" s="1"/>
      <c r="F551" s="1"/>
      <c r="G551" s="1"/>
      <c r="H551" s="1"/>
      <c r="I551" s="1"/>
      <c r="J551" s="1"/>
      <c r="K551" s="1"/>
      <c r="L551" s="1"/>
    </row>
    <row r="552" spans="1:12" x14ac:dyDescent="0.3">
      <c r="A552" s="1"/>
      <c r="L552" s="1"/>
    </row>
    <row r="553" spans="1:12" x14ac:dyDescent="0.3">
      <c r="A553" s="1"/>
      <c r="L553" s="1"/>
    </row>
    <row r="554" spans="1:12" ht="17.25" x14ac:dyDescent="0.3">
      <c r="A554" s="1"/>
      <c r="F554" s="48" t="s">
        <v>73</v>
      </c>
      <c r="G554" s="48"/>
      <c r="H554" s="48"/>
      <c r="I554" s="48"/>
      <c r="J554" s="21" t="s">
        <v>74</v>
      </c>
      <c r="L554" s="1"/>
    </row>
    <row r="555" spans="1:12" ht="17.25" x14ac:dyDescent="0.3">
      <c r="A555" s="1"/>
      <c r="F555" s="48" t="s">
        <v>75</v>
      </c>
      <c r="G555" s="48"/>
      <c r="H555" s="48"/>
      <c r="I555" s="48"/>
      <c r="J555" s="21" t="s">
        <v>76</v>
      </c>
      <c r="L555" s="1"/>
    </row>
    <row r="556" spans="1:12" ht="17.25" x14ac:dyDescent="0.3">
      <c r="A556" s="1"/>
      <c r="F556" s="48"/>
      <c r="G556" s="48"/>
      <c r="H556" s="48"/>
      <c r="I556" s="48"/>
      <c r="J556" s="21" t="s">
        <v>76</v>
      </c>
      <c r="L556" s="1"/>
    </row>
    <row r="557" spans="1:12" ht="17.25" x14ac:dyDescent="0.3">
      <c r="A557" s="1"/>
      <c r="F557" s="48"/>
      <c r="G557" s="48"/>
      <c r="H557" s="48"/>
      <c r="I557" s="48"/>
      <c r="J557" s="21" t="s">
        <v>74</v>
      </c>
      <c r="L557" s="1"/>
    </row>
    <row r="558" spans="1:12" ht="17.25" x14ac:dyDescent="0.3">
      <c r="A558" s="1"/>
      <c r="F558" s="48"/>
      <c r="G558" s="48"/>
      <c r="H558" s="48"/>
      <c r="I558" s="48"/>
      <c r="J558" s="21" t="s">
        <v>74</v>
      </c>
      <c r="L558" s="1"/>
    </row>
    <row r="559" spans="1:12" ht="17.25" x14ac:dyDescent="0.3">
      <c r="A559" s="1"/>
      <c r="F559" s="48"/>
      <c r="G559" s="48"/>
      <c r="H559" s="48"/>
      <c r="I559" s="48"/>
      <c r="J559" s="21" t="s">
        <v>74</v>
      </c>
      <c r="L559" s="1"/>
    </row>
    <row r="560" spans="1:12" ht="17.25" x14ac:dyDescent="0.3">
      <c r="A560" s="1"/>
      <c r="F560" s="48"/>
      <c r="G560" s="48"/>
      <c r="H560" s="48"/>
      <c r="I560" s="48"/>
      <c r="J560" s="21" t="s">
        <v>74</v>
      </c>
      <c r="L560" s="1"/>
    </row>
    <row r="561" spans="1:12" ht="17.25" x14ac:dyDescent="0.3">
      <c r="A561" s="1"/>
      <c r="F561" s="48"/>
      <c r="G561" s="48"/>
      <c r="H561" s="48"/>
      <c r="I561" s="48"/>
      <c r="J561" s="21" t="s">
        <v>74</v>
      </c>
      <c r="L561" s="1"/>
    </row>
    <row r="562" spans="1:12" ht="17.25" x14ac:dyDescent="0.3">
      <c r="A562" s="1"/>
      <c r="F562" s="48"/>
      <c r="G562" s="48"/>
      <c r="H562" s="48"/>
      <c r="I562" s="48"/>
      <c r="J562" s="21" t="s">
        <v>74</v>
      </c>
      <c r="L562" s="1"/>
    </row>
    <row r="563" spans="1:12" ht="17.25" x14ac:dyDescent="0.3">
      <c r="A563" s="1"/>
      <c r="F563" s="48"/>
      <c r="G563" s="48"/>
      <c r="H563" s="48"/>
      <c r="I563" s="48"/>
      <c r="J563" s="21" t="s">
        <v>74</v>
      </c>
      <c r="L563" s="1"/>
    </row>
    <row r="564" spans="1:12" ht="17.25" x14ac:dyDescent="0.3">
      <c r="A564" s="1"/>
      <c r="C564" s="46" t="s">
        <v>2</v>
      </c>
      <c r="D564" s="46"/>
      <c r="E564" s="46"/>
      <c r="J564" s="23" t="s">
        <v>77</v>
      </c>
      <c r="L564" s="1"/>
    </row>
    <row r="565" spans="1:12" x14ac:dyDescent="0.3">
      <c r="A565" s="1"/>
      <c r="C565" s="46" t="s">
        <v>3</v>
      </c>
      <c r="D565" s="46"/>
      <c r="E565" s="46"/>
      <c r="F565" s="46"/>
      <c r="G565" s="46"/>
      <c r="H565" s="46"/>
      <c r="I565" s="46"/>
      <c r="J565" s="48"/>
      <c r="L565" s="1"/>
    </row>
    <row r="566" spans="1:12" x14ac:dyDescent="0.3">
      <c r="A566" s="1"/>
      <c r="C566" s="47" t="s">
        <v>4</v>
      </c>
      <c r="D566" s="47"/>
      <c r="E566" s="47"/>
      <c r="J566" s="48"/>
      <c r="L566" s="1"/>
    </row>
    <row r="567" spans="1:12" x14ac:dyDescent="0.3">
      <c r="A567" s="1"/>
      <c r="C567" s="48"/>
      <c r="D567" s="48"/>
      <c r="E567" s="48"/>
      <c r="L567" s="1"/>
    </row>
    <row r="568" spans="1:12" x14ac:dyDescent="0.3">
      <c r="A568" s="1"/>
      <c r="C568" s="53" t="s">
        <v>101</v>
      </c>
      <c r="D568" s="54"/>
      <c r="E568" s="54"/>
      <c r="H568" s="53" t="s">
        <v>102</v>
      </c>
      <c r="I568" s="55"/>
      <c r="J568" s="55"/>
      <c r="L568" s="1"/>
    </row>
    <row r="569" spans="1:12" x14ac:dyDescent="0.3">
      <c r="A569" s="1"/>
      <c r="C569" s="54"/>
      <c r="D569" s="54"/>
      <c r="E569" s="54"/>
      <c r="H569" s="55"/>
      <c r="I569" s="55"/>
      <c r="J569" s="55"/>
      <c r="L569" s="1"/>
    </row>
    <row r="570" spans="1:12" x14ac:dyDescent="0.3">
      <c r="A570" s="1"/>
      <c r="C570" s="54"/>
      <c r="D570" s="54"/>
      <c r="E570" s="54"/>
      <c r="H570" s="55"/>
      <c r="I570" s="55"/>
      <c r="J570" s="55"/>
      <c r="L570" s="1"/>
    </row>
    <row r="571" spans="1:12" x14ac:dyDescent="0.3">
      <c r="A571" s="1"/>
      <c r="C571" s="54"/>
      <c r="D571" s="54"/>
      <c r="E571" s="54"/>
      <c r="H571" s="55"/>
      <c r="I571" s="55"/>
      <c r="J571" s="55"/>
      <c r="L571" s="1"/>
    </row>
    <row r="572" spans="1:12" x14ac:dyDescent="0.3">
      <c r="A572" s="1"/>
      <c r="L572" s="1"/>
    </row>
    <row r="573" spans="1:12" x14ac:dyDescent="0.3">
      <c r="A573" s="1"/>
      <c r="L573" s="1"/>
    </row>
    <row r="574" spans="1:12" x14ac:dyDescent="0.3">
      <c r="A574" s="1"/>
      <c r="L574" s="1"/>
    </row>
    <row r="575" spans="1:12" x14ac:dyDescent="0.3">
      <c r="A575" s="1"/>
      <c r="L575" s="1"/>
    </row>
    <row r="576" spans="1:12" x14ac:dyDescent="0.3">
      <c r="A576" s="1"/>
      <c r="L576" s="1"/>
    </row>
    <row r="577" spans="1:12" x14ac:dyDescent="0.3">
      <c r="A577" s="1"/>
      <c r="L577" s="1"/>
    </row>
    <row r="578" spans="1:12" x14ac:dyDescent="0.3">
      <c r="A578" s="1"/>
      <c r="L578" s="1"/>
    </row>
    <row r="579" spans="1:12" x14ac:dyDescent="0.3">
      <c r="A579" s="1"/>
      <c r="L579" s="1"/>
    </row>
    <row r="580" spans="1:12" x14ac:dyDescent="0.3">
      <c r="A580" s="1"/>
      <c r="E580" s="24" t="b">
        <f>IF('0-0'!E581='1-2'!A3,'1-2'!C3,IF('0-0'!E581='1-2'!A4,'1-2'!C4,IF('0-0'!E581='1-2'!A5,'1-2'!C5,IF('0-0'!E581='1-2'!A6,'1-2'!C6,IF('0-0'!E581='1-2'!A7,'1-2'!C7,IF('0-0'!E581='1-2'!A8,'1-2'!C8,IF('0-0'!E581='1-2'!A9,'1-2'!C9,IF('0-0'!E581='1-2'!A10,'1-2'!C10,IF('0-0'!E581='1-2'!A11,'1-2'!C11,IF('0-0'!E581='1-2'!A12,'1-2'!C12,IF('0-0'!E581='1-2'!A13,'1-2'!C13,IF('0-0'!E581='1-2'!A14,'1-2'!C14,IF('0-0'!E581='1-2'!A15,'1-2'!C15,IF('0-0'!E581='1-2'!A16,'1-2'!C16))))))))))))))</f>
        <v>0</v>
      </c>
      <c r="J580" s="24" t="b">
        <f>IF('0-0'!J581='1-2'!A3,'1-2'!C3,IF('0-0'!J581='1-2'!A4,'1-2'!C4,IF('0-0'!J581='1-2'!A5,'1-2'!C5,IF('0-0'!J581='1-2'!A6,'1-2'!C6,IF('0-0'!J581='1-2'!A7,'1-2'!C7,IF('0-0'!J581='1-2'!A8,'1-2'!C8,IF('0-0'!J581='1-2'!A9,'1-2'!C9,IF('0-0'!J581='1-2'!A10,'1-2'!C10,IF('0-0'!J581='1-2'!A11,'1-2'!C11,IF('0-0'!J581='1-2'!A12,'1-2'!C12,IF('0-0'!J581='1-2'!A13,'1-2'!C13,IF('0-0'!J581='1-2'!A14,'1-2'!C14,IF('0-0'!J581='1-2'!A15,'1-2'!C15,IF('0-0'!J581='1-2'!A16,'1-2'!C16))))))))))))))</f>
        <v>0</v>
      </c>
      <c r="L580" s="1"/>
    </row>
    <row r="581" spans="1:12" x14ac:dyDescent="0.3">
      <c r="A581" s="1"/>
      <c r="C581" s="4" t="s">
        <v>12</v>
      </c>
      <c r="D581" s="3" t="s">
        <v>13</v>
      </c>
      <c r="E581" t="s">
        <v>80</v>
      </c>
      <c r="H581" s="4" t="s">
        <v>12</v>
      </c>
      <c r="I581" s="3" t="s">
        <v>13</v>
      </c>
      <c r="J581" t="s">
        <v>81</v>
      </c>
      <c r="L581" s="1"/>
    </row>
    <row r="582" spans="1:12" x14ac:dyDescent="0.3">
      <c r="A582" s="1"/>
      <c r="C582" s="4" t="s">
        <v>82</v>
      </c>
      <c r="D582" s="3" t="s">
        <v>13</v>
      </c>
      <c r="E582" t="s">
        <v>83</v>
      </c>
      <c r="H582" s="4" t="s">
        <v>82</v>
      </c>
      <c r="I582" s="3" t="s">
        <v>13</v>
      </c>
      <c r="J582" t="s">
        <v>83</v>
      </c>
      <c r="L582" s="1"/>
    </row>
    <row r="583" spans="1:12" x14ac:dyDescent="0.3">
      <c r="A583" s="1"/>
      <c r="C583" s="4" t="s">
        <v>84</v>
      </c>
      <c r="D583" s="3" t="s">
        <v>13</v>
      </c>
      <c r="E583" t="s">
        <v>85</v>
      </c>
      <c r="H583" s="4" t="s">
        <v>84</v>
      </c>
      <c r="I583" s="3" t="s">
        <v>13</v>
      </c>
      <c r="J583" t="s">
        <v>86</v>
      </c>
      <c r="L583" s="1"/>
    </row>
    <row r="584" spans="1:12" x14ac:dyDescent="0.3">
      <c r="A584" s="1"/>
      <c r="C584" s="4" t="s">
        <v>87</v>
      </c>
      <c r="D584" s="3" t="s">
        <v>13</v>
      </c>
      <c r="E584" t="s">
        <v>88</v>
      </c>
      <c r="H584" s="4" t="s">
        <v>87</v>
      </c>
      <c r="I584" s="3" t="s">
        <v>13</v>
      </c>
      <c r="J584" t="s">
        <v>89</v>
      </c>
      <c r="L584" s="1"/>
    </row>
    <row r="585" spans="1:12" x14ac:dyDescent="0.3">
      <c r="A585" s="1"/>
      <c r="C585" s="4" t="s">
        <v>90</v>
      </c>
      <c r="D585" s="3" t="s">
        <v>13</v>
      </c>
      <c r="E585" t="s">
        <v>31</v>
      </c>
      <c r="H585" s="4" t="s">
        <v>90</v>
      </c>
      <c r="I585" s="3" t="s">
        <v>13</v>
      </c>
      <c r="J585" t="s">
        <v>31</v>
      </c>
      <c r="L585" s="1"/>
    </row>
    <row r="586" spans="1:12" x14ac:dyDescent="0.3">
      <c r="A586" s="1"/>
      <c r="C586" s="4" t="s">
        <v>32</v>
      </c>
      <c r="D586" s="3" t="s">
        <v>13</v>
      </c>
      <c r="E586" t="s">
        <v>91</v>
      </c>
      <c r="H586" s="4" t="s">
        <v>32</v>
      </c>
      <c r="I586" s="3" t="s">
        <v>13</v>
      </c>
      <c r="J586" t="s">
        <v>91</v>
      </c>
      <c r="L586" s="1"/>
    </row>
    <row r="587" spans="1:12" x14ac:dyDescent="0.3">
      <c r="A587" s="1"/>
      <c r="C587" s="4" t="s">
        <v>34</v>
      </c>
      <c r="D587" s="3" t="s">
        <v>13</v>
      </c>
      <c r="E587" t="s">
        <v>92</v>
      </c>
      <c r="H587" s="4" t="s">
        <v>34</v>
      </c>
      <c r="I587" s="3" t="s">
        <v>13</v>
      </c>
      <c r="J587" t="s">
        <v>93</v>
      </c>
      <c r="L587" s="1"/>
    </row>
    <row r="588" spans="1:12" x14ac:dyDescent="0.3">
      <c r="A588" s="1"/>
      <c r="C588" s="4" t="s">
        <v>36</v>
      </c>
      <c r="D588" s="3" t="s">
        <v>13</v>
      </c>
      <c r="E588" t="s">
        <v>37</v>
      </c>
      <c r="H588" s="4" t="s">
        <v>36</v>
      </c>
      <c r="I588" s="3" t="s">
        <v>13</v>
      </c>
      <c r="J588" t="s">
        <v>37</v>
      </c>
      <c r="L588" s="1"/>
    </row>
    <row r="589" spans="1:12" x14ac:dyDescent="0.3">
      <c r="A589" s="1"/>
      <c r="C589" s="4" t="s">
        <v>94</v>
      </c>
      <c r="D589" s="3" t="s">
        <v>13</v>
      </c>
      <c r="E589" t="s">
        <v>95</v>
      </c>
      <c r="H589" s="4" t="s">
        <v>94</v>
      </c>
      <c r="I589" s="3" t="s">
        <v>13</v>
      </c>
      <c r="J589" t="s">
        <v>95</v>
      </c>
      <c r="L589" s="1"/>
    </row>
    <row r="590" spans="1:12" x14ac:dyDescent="0.3">
      <c r="A590" s="1"/>
      <c r="C590" s="4" t="s">
        <v>96</v>
      </c>
      <c r="D590" s="3" t="s">
        <v>13</v>
      </c>
      <c r="E590" t="s">
        <v>97</v>
      </c>
      <c r="H590" s="4" t="s">
        <v>96</v>
      </c>
      <c r="I590" s="3" t="s">
        <v>13</v>
      </c>
      <c r="J590" t="s">
        <v>41</v>
      </c>
      <c r="L590" s="1"/>
    </row>
    <row r="591" spans="1:12" x14ac:dyDescent="0.3">
      <c r="A591" s="1"/>
      <c r="C591" s="4" t="s">
        <v>98</v>
      </c>
      <c r="D591" s="3" t="s">
        <v>13</v>
      </c>
      <c r="E591" t="s">
        <v>99</v>
      </c>
      <c r="H591" s="4" t="s">
        <v>98</v>
      </c>
      <c r="I591" s="3" t="s">
        <v>13</v>
      </c>
      <c r="J591" t="s">
        <v>100</v>
      </c>
      <c r="L591" s="1"/>
    </row>
    <row r="592" spans="1:12" x14ac:dyDescent="0.3">
      <c r="A592" s="1"/>
      <c r="L592" s="1"/>
    </row>
    <row r="593" spans="1:12" x14ac:dyDescent="0.3">
      <c r="A593" s="1"/>
      <c r="C593" s="50" t="s">
        <v>45</v>
      </c>
      <c r="D593" s="50"/>
      <c r="E593" s="50"/>
      <c r="H593" s="50" t="s">
        <v>45</v>
      </c>
      <c r="I593" s="50"/>
      <c r="J593" s="50"/>
      <c r="L593" s="1"/>
    </row>
    <row r="594" spans="1:12" x14ac:dyDescent="0.3">
      <c r="A594" s="1"/>
      <c r="L594" s="1"/>
    </row>
    <row r="595" spans="1:12" x14ac:dyDescent="0.3">
      <c r="A595" s="1"/>
      <c r="D595" s="56" t="e">
        <f>#REF!</f>
        <v>#REF!</v>
      </c>
      <c r="E595" s="56"/>
      <c r="J595" s="56" t="e">
        <f>#REF!</f>
        <v>#REF!</v>
      </c>
      <c r="L595" s="1"/>
    </row>
    <row r="596" spans="1:12" x14ac:dyDescent="0.3">
      <c r="A596" s="1"/>
      <c r="D596" s="56"/>
      <c r="E596" s="56"/>
      <c r="J596" s="56"/>
      <c r="L596" s="1"/>
    </row>
    <row r="597" spans="1:12" x14ac:dyDescent="0.3">
      <c r="A597" s="1"/>
      <c r="D597" s="56"/>
      <c r="E597" s="56"/>
      <c r="J597" s="56"/>
      <c r="L597" s="1"/>
    </row>
    <row r="598" spans="1:12" ht="4.5" customHeight="1" x14ac:dyDescent="0.3">
      <c r="A598" s="1"/>
      <c r="L598" s="1"/>
    </row>
    <row r="599" spans="1:12" x14ac:dyDescent="0.3">
      <c r="A599" s="1"/>
      <c r="C599" s="50"/>
      <c r="D599" s="51"/>
      <c r="E599" s="51"/>
      <c r="F599" s="51"/>
      <c r="G599" s="51"/>
      <c r="H599" s="51"/>
      <c r="I599" s="51"/>
      <c r="J599" s="51"/>
      <c r="L599" s="1"/>
    </row>
    <row r="600" spans="1:12" ht="5.25" customHeight="1" x14ac:dyDescent="0.3">
      <c r="A600" s="1"/>
      <c r="B600" s="1"/>
      <c r="C600" s="1"/>
      <c r="D600" s="1"/>
      <c r="E600" s="1"/>
      <c r="F600" s="1"/>
      <c r="G600" s="1"/>
      <c r="H600" s="1"/>
      <c r="I600" s="1"/>
      <c r="J600" s="1"/>
      <c r="K600" s="1"/>
      <c r="L600" s="1"/>
    </row>
    <row r="601" spans="1:12" x14ac:dyDescent="0.3">
      <c r="A601" s="1" t="s">
        <v>103</v>
      </c>
      <c r="B601" s="1"/>
      <c r="C601" s="1"/>
      <c r="D601" s="1"/>
      <c r="E601" s="1"/>
      <c r="F601" s="1"/>
      <c r="G601" s="1"/>
      <c r="H601" s="1"/>
      <c r="I601" s="1"/>
      <c r="J601" s="1"/>
      <c r="K601" s="1"/>
      <c r="L601" s="1"/>
    </row>
    <row r="602" spans="1:12" x14ac:dyDescent="0.3">
      <c r="A602" s="1"/>
      <c r="L602" s="1"/>
    </row>
    <row r="603" spans="1:12" x14ac:dyDescent="0.3">
      <c r="A603" s="1"/>
      <c r="L603" s="1"/>
    </row>
    <row r="604" spans="1:12" ht="17.25" x14ac:dyDescent="0.3">
      <c r="A604" s="1"/>
      <c r="F604" s="48" t="s">
        <v>73</v>
      </c>
      <c r="G604" s="48"/>
      <c r="H604" s="48"/>
      <c r="I604" s="48"/>
      <c r="J604" s="21" t="s">
        <v>74</v>
      </c>
      <c r="L604" s="1"/>
    </row>
    <row r="605" spans="1:12" ht="17.25" x14ac:dyDescent="0.3">
      <c r="A605" s="1"/>
      <c r="F605" s="48" t="s">
        <v>75</v>
      </c>
      <c r="G605" s="48"/>
      <c r="H605" s="48"/>
      <c r="I605" s="48"/>
      <c r="J605" s="21" t="s">
        <v>76</v>
      </c>
      <c r="L605" s="1"/>
    </row>
    <row r="606" spans="1:12" ht="17.25" x14ac:dyDescent="0.3">
      <c r="A606" s="1"/>
      <c r="F606" s="48"/>
      <c r="G606" s="48"/>
      <c r="H606" s="48"/>
      <c r="I606" s="48"/>
      <c r="J606" s="21" t="s">
        <v>76</v>
      </c>
      <c r="L606" s="1"/>
    </row>
    <row r="607" spans="1:12" ht="17.25" x14ac:dyDescent="0.3">
      <c r="A607" s="1"/>
      <c r="F607" s="48"/>
      <c r="G607" s="48"/>
      <c r="H607" s="48"/>
      <c r="I607" s="48"/>
      <c r="J607" s="21" t="s">
        <v>74</v>
      </c>
      <c r="L607" s="1"/>
    </row>
    <row r="608" spans="1:12" ht="17.25" x14ac:dyDescent="0.3">
      <c r="A608" s="1"/>
      <c r="F608" s="48"/>
      <c r="G608" s="48"/>
      <c r="H608" s="48"/>
      <c r="I608" s="48"/>
      <c r="J608" s="21" t="s">
        <v>74</v>
      </c>
      <c r="L608" s="1"/>
    </row>
    <row r="609" spans="1:12" ht="17.25" x14ac:dyDescent="0.3">
      <c r="A609" s="1"/>
      <c r="F609" s="48"/>
      <c r="G609" s="48"/>
      <c r="H609" s="48"/>
      <c r="I609" s="48"/>
      <c r="J609" s="21" t="s">
        <v>74</v>
      </c>
      <c r="L609" s="1"/>
    </row>
    <row r="610" spans="1:12" ht="17.25" x14ac:dyDescent="0.3">
      <c r="A610" s="1"/>
      <c r="F610" s="48"/>
      <c r="G610" s="48"/>
      <c r="H610" s="48"/>
      <c r="I610" s="48"/>
      <c r="J610" s="21" t="s">
        <v>74</v>
      </c>
      <c r="L610" s="1"/>
    </row>
    <row r="611" spans="1:12" ht="17.25" x14ac:dyDescent="0.3">
      <c r="A611" s="1"/>
      <c r="F611" s="48"/>
      <c r="G611" s="48"/>
      <c r="H611" s="48"/>
      <c r="I611" s="48"/>
      <c r="J611" s="21" t="s">
        <v>74</v>
      </c>
      <c r="L611" s="1"/>
    </row>
    <row r="612" spans="1:12" ht="17.25" x14ac:dyDescent="0.3">
      <c r="A612" s="1"/>
      <c r="F612" s="48"/>
      <c r="G612" s="48"/>
      <c r="H612" s="48"/>
      <c r="I612" s="48"/>
      <c r="J612" s="21" t="s">
        <v>74</v>
      </c>
      <c r="L612" s="1"/>
    </row>
    <row r="613" spans="1:12" ht="17.25" x14ac:dyDescent="0.3">
      <c r="A613" s="1"/>
      <c r="F613" s="48"/>
      <c r="G613" s="48"/>
      <c r="H613" s="48"/>
      <c r="I613" s="48"/>
      <c r="J613" s="21" t="s">
        <v>74</v>
      </c>
      <c r="L613" s="1"/>
    </row>
    <row r="614" spans="1:12" ht="17.25" x14ac:dyDescent="0.3">
      <c r="A614" s="1"/>
      <c r="C614" s="46" t="s">
        <v>2</v>
      </c>
      <c r="D614" s="46"/>
      <c r="E614" s="46"/>
      <c r="J614" s="23" t="s">
        <v>77</v>
      </c>
      <c r="L614" s="1"/>
    </row>
    <row r="615" spans="1:12" x14ac:dyDescent="0.3">
      <c r="A615" s="1"/>
      <c r="C615" s="46" t="s">
        <v>3</v>
      </c>
      <c r="D615" s="46"/>
      <c r="E615" s="46"/>
      <c r="F615" s="46"/>
      <c r="G615" s="46"/>
      <c r="H615" s="46"/>
      <c r="I615" s="46"/>
      <c r="J615" s="48"/>
      <c r="L615" s="1"/>
    </row>
    <row r="616" spans="1:12" x14ac:dyDescent="0.3">
      <c r="A616" s="1"/>
      <c r="C616" s="47" t="s">
        <v>4</v>
      </c>
      <c r="D616" s="47"/>
      <c r="E616" s="47"/>
      <c r="J616" s="48"/>
      <c r="L616" s="1"/>
    </row>
    <row r="617" spans="1:12" x14ac:dyDescent="0.3">
      <c r="A617" s="1"/>
      <c r="C617" s="48"/>
      <c r="D617" s="48"/>
      <c r="E617" s="48"/>
      <c r="L617" s="1"/>
    </row>
    <row r="618" spans="1:12" x14ac:dyDescent="0.3">
      <c r="A618" s="1"/>
      <c r="C618" s="53" t="s">
        <v>104</v>
      </c>
      <c r="D618" s="54"/>
      <c r="E618" s="54"/>
      <c r="H618" s="53" t="s">
        <v>105</v>
      </c>
      <c r="I618" s="55"/>
      <c r="J618" s="55"/>
      <c r="L618" s="1"/>
    </row>
    <row r="619" spans="1:12" x14ac:dyDescent="0.3">
      <c r="A619" s="1"/>
      <c r="C619" s="54"/>
      <c r="D619" s="54"/>
      <c r="E619" s="54"/>
      <c r="H619" s="55"/>
      <c r="I619" s="55"/>
      <c r="J619" s="55"/>
      <c r="L619" s="1"/>
    </row>
    <row r="620" spans="1:12" x14ac:dyDescent="0.3">
      <c r="A620" s="1"/>
      <c r="C620" s="54"/>
      <c r="D620" s="54"/>
      <c r="E620" s="54"/>
      <c r="H620" s="55"/>
      <c r="I620" s="55"/>
      <c r="J620" s="55"/>
      <c r="L620" s="1"/>
    </row>
    <row r="621" spans="1:12" x14ac:dyDescent="0.3">
      <c r="A621" s="1"/>
      <c r="C621" s="54"/>
      <c r="D621" s="54"/>
      <c r="E621" s="54"/>
      <c r="H621" s="55"/>
      <c r="I621" s="55"/>
      <c r="J621" s="55"/>
      <c r="L621" s="1"/>
    </row>
    <row r="622" spans="1:12" x14ac:dyDescent="0.3">
      <c r="A622" s="1"/>
      <c r="L622" s="1"/>
    </row>
    <row r="623" spans="1:12" x14ac:dyDescent="0.3">
      <c r="A623" s="1"/>
      <c r="L623" s="1"/>
    </row>
    <row r="624" spans="1:12" x14ac:dyDescent="0.3">
      <c r="A624" s="1"/>
      <c r="L624" s="1"/>
    </row>
    <row r="625" spans="1:12" x14ac:dyDescent="0.3">
      <c r="A625" s="1"/>
      <c r="L625" s="1"/>
    </row>
    <row r="626" spans="1:12" x14ac:dyDescent="0.3">
      <c r="A626" s="1"/>
      <c r="L626" s="1"/>
    </row>
    <row r="627" spans="1:12" x14ac:dyDescent="0.3">
      <c r="A627" s="1"/>
      <c r="L627" s="1"/>
    </row>
    <row r="628" spans="1:12" x14ac:dyDescent="0.3">
      <c r="A628" s="1"/>
      <c r="L628" s="1"/>
    </row>
    <row r="629" spans="1:12" x14ac:dyDescent="0.3">
      <c r="A629" s="1"/>
      <c r="L629" s="1"/>
    </row>
    <row r="630" spans="1:12" x14ac:dyDescent="0.3">
      <c r="A630" s="1"/>
      <c r="E630" s="24" t="b">
        <f>IF('0-0'!E631='1-2'!A3,'1-2'!C3,IF('0-0'!E631='1-2'!A4,'1-2'!C4,IF('0-0'!E631='1-2'!A5,'1-2'!C5,IF('0-0'!E631='1-2'!A6,'1-2'!C6,IF('0-0'!E631='1-2'!A7,'1-2'!C7,IF('0-0'!E631='1-2'!A8,'1-2'!C8,IF('0-0'!E631='1-2'!A9,'1-2'!C9,IF('0-0'!E631='1-2'!A10,'1-2'!C10,IF('0-0'!E631='1-2'!A11,'1-2'!C11,IF('0-0'!E631='1-2'!A12,'1-2'!C12,IF('0-0'!E631='1-2'!A13,'1-2'!C13,IF('0-0'!E631='1-2'!A14,'1-2'!C14,IF('0-0'!E631='1-2'!A15,'1-2'!C15,IF('0-0'!E631='1-2'!A16,'1-2'!C16))))))))))))))</f>
        <v>0</v>
      </c>
      <c r="J630" s="24" t="b">
        <f>IF('0-0'!J631='1-2'!A3,'1-2'!C3,IF('0-0'!J631='1-2'!A4,'1-2'!C4,IF('0-0'!J631='1-2'!A5,'1-2'!C5,IF('0-0'!J631='1-2'!A6,'1-2'!C6,IF('0-0'!J631='1-2'!A7,'1-2'!C7,IF('0-0'!J631='1-2'!A8,'1-2'!C8,IF('0-0'!J631='1-2'!A9,'1-2'!C9,IF('0-0'!J631='1-2'!A10,'1-2'!C10,IF('0-0'!J631='1-2'!A11,'1-2'!C11,IF('0-0'!J631='1-2'!A12,'1-2'!C12,IF('0-0'!J631='1-2'!A13,'1-2'!C13,IF('0-0'!J631='1-2'!A14,'1-2'!C14,IF('0-0'!J631='1-2'!A15,'1-2'!C15,IF('0-0'!J631='1-2'!A16,'1-2'!C16))))))))))))))</f>
        <v>0</v>
      </c>
      <c r="L630" s="1"/>
    </row>
    <row r="631" spans="1:12" x14ac:dyDescent="0.3">
      <c r="A631" s="1"/>
      <c r="C631" s="4" t="s">
        <v>12</v>
      </c>
      <c r="D631" s="3" t="s">
        <v>13</v>
      </c>
      <c r="E631" t="s">
        <v>80</v>
      </c>
      <c r="H631" s="4" t="s">
        <v>12</v>
      </c>
      <c r="I631" s="3" t="s">
        <v>13</v>
      </c>
      <c r="J631" t="s">
        <v>81</v>
      </c>
      <c r="L631" s="1"/>
    </row>
    <row r="632" spans="1:12" x14ac:dyDescent="0.3">
      <c r="A632" s="1"/>
      <c r="C632" s="4" t="s">
        <v>82</v>
      </c>
      <c r="D632" s="3" t="s">
        <v>13</v>
      </c>
      <c r="E632" t="s">
        <v>83</v>
      </c>
      <c r="H632" s="4" t="s">
        <v>82</v>
      </c>
      <c r="I632" s="3" t="s">
        <v>13</v>
      </c>
      <c r="J632" t="s">
        <v>83</v>
      </c>
      <c r="L632" s="1"/>
    </row>
    <row r="633" spans="1:12" x14ac:dyDescent="0.3">
      <c r="A633" s="1"/>
      <c r="C633" s="4" t="s">
        <v>84</v>
      </c>
      <c r="D633" s="3" t="s">
        <v>13</v>
      </c>
      <c r="E633" t="s">
        <v>106</v>
      </c>
      <c r="H633" s="4" t="s">
        <v>84</v>
      </c>
      <c r="I633" s="3" t="s">
        <v>13</v>
      </c>
      <c r="J633" t="s">
        <v>86</v>
      </c>
      <c r="L633" s="1"/>
    </row>
    <row r="634" spans="1:12" x14ac:dyDescent="0.3">
      <c r="A634" s="1"/>
      <c r="C634" s="4" t="s">
        <v>87</v>
      </c>
      <c r="D634" s="3" t="s">
        <v>13</v>
      </c>
      <c r="E634" t="s">
        <v>88</v>
      </c>
      <c r="H634" s="4" t="s">
        <v>87</v>
      </c>
      <c r="I634" s="3" t="s">
        <v>13</v>
      </c>
      <c r="J634" t="s">
        <v>89</v>
      </c>
      <c r="L634" s="1"/>
    </row>
    <row r="635" spans="1:12" x14ac:dyDescent="0.3">
      <c r="A635" s="1"/>
      <c r="C635" s="4" t="s">
        <v>90</v>
      </c>
      <c r="D635" s="3" t="s">
        <v>13</v>
      </c>
      <c r="E635" t="s">
        <v>31</v>
      </c>
      <c r="H635" s="4" t="s">
        <v>90</v>
      </c>
      <c r="I635" s="3" t="s">
        <v>13</v>
      </c>
      <c r="J635" t="s">
        <v>31</v>
      </c>
      <c r="L635" s="1"/>
    </row>
    <row r="636" spans="1:12" x14ac:dyDescent="0.3">
      <c r="A636" s="1"/>
      <c r="C636" s="4" t="s">
        <v>32</v>
      </c>
      <c r="D636" s="3" t="s">
        <v>13</v>
      </c>
      <c r="E636" t="s">
        <v>91</v>
      </c>
      <c r="H636" s="4" t="s">
        <v>32</v>
      </c>
      <c r="I636" s="3" t="s">
        <v>13</v>
      </c>
      <c r="J636" t="s">
        <v>91</v>
      </c>
      <c r="L636" s="1"/>
    </row>
    <row r="637" spans="1:12" x14ac:dyDescent="0.3">
      <c r="A637" s="1"/>
      <c r="C637" s="4" t="s">
        <v>34</v>
      </c>
      <c r="D637" s="3" t="s">
        <v>13</v>
      </c>
      <c r="E637" t="s">
        <v>92</v>
      </c>
      <c r="H637" s="4" t="s">
        <v>34</v>
      </c>
      <c r="I637" s="3" t="s">
        <v>13</v>
      </c>
      <c r="J637" t="s">
        <v>93</v>
      </c>
      <c r="L637" s="1"/>
    </row>
    <row r="638" spans="1:12" x14ac:dyDescent="0.3">
      <c r="A638" s="1"/>
      <c r="C638" s="4" t="s">
        <v>36</v>
      </c>
      <c r="D638" s="3" t="s">
        <v>13</v>
      </c>
      <c r="E638" t="s">
        <v>37</v>
      </c>
      <c r="H638" s="4" t="s">
        <v>36</v>
      </c>
      <c r="I638" s="3" t="s">
        <v>13</v>
      </c>
      <c r="J638" t="s">
        <v>37</v>
      </c>
      <c r="L638" s="1"/>
    </row>
    <row r="639" spans="1:12" x14ac:dyDescent="0.3">
      <c r="A639" s="1"/>
      <c r="C639" s="4" t="s">
        <v>94</v>
      </c>
      <c r="D639" s="3" t="s">
        <v>13</v>
      </c>
      <c r="E639" t="s">
        <v>95</v>
      </c>
      <c r="H639" s="4" t="s">
        <v>94</v>
      </c>
      <c r="I639" s="3" t="s">
        <v>13</v>
      </c>
      <c r="J639" t="s">
        <v>95</v>
      </c>
      <c r="L639" s="1"/>
    </row>
    <row r="640" spans="1:12" x14ac:dyDescent="0.3">
      <c r="A640" s="1"/>
      <c r="C640" s="4" t="s">
        <v>96</v>
      </c>
      <c r="D640" s="3" t="s">
        <v>13</v>
      </c>
      <c r="E640" t="s">
        <v>97</v>
      </c>
      <c r="H640" s="4" t="s">
        <v>96</v>
      </c>
      <c r="I640" s="3" t="s">
        <v>13</v>
      </c>
      <c r="J640" t="s">
        <v>41</v>
      </c>
      <c r="L640" s="1"/>
    </row>
    <row r="641" spans="1:58" x14ac:dyDescent="0.3">
      <c r="A641" s="1"/>
      <c r="C641" s="4" t="s">
        <v>98</v>
      </c>
      <c r="D641" s="3" t="s">
        <v>13</v>
      </c>
      <c r="E641" t="s">
        <v>99</v>
      </c>
      <c r="H641" s="4" t="s">
        <v>98</v>
      </c>
      <c r="I641" s="3" t="s">
        <v>13</v>
      </c>
      <c r="J641" t="s">
        <v>100</v>
      </c>
      <c r="L641" s="1"/>
      <c r="O641" s="4"/>
      <c r="P641" s="3"/>
      <c r="T641" s="4"/>
      <c r="U641" s="3"/>
      <c r="AA641" s="4"/>
      <c r="AB641" s="3"/>
      <c r="AF641" s="4"/>
      <c r="AG641" s="3"/>
      <c r="AM641" s="4"/>
      <c r="AN641" s="3"/>
      <c r="AR641" s="4"/>
      <c r="AS641" s="3"/>
      <c r="AY641" s="4"/>
      <c r="AZ641" s="3"/>
      <c r="BD641" s="4"/>
      <c r="BE641" s="3"/>
    </row>
    <row r="642" spans="1:58" x14ac:dyDescent="0.3">
      <c r="A642" s="1"/>
      <c r="L642" s="1"/>
    </row>
    <row r="643" spans="1:58" x14ac:dyDescent="0.3">
      <c r="A643" s="1"/>
      <c r="C643" s="50" t="s">
        <v>45</v>
      </c>
      <c r="D643" s="50"/>
      <c r="E643" s="50"/>
      <c r="H643" s="50" t="s">
        <v>45</v>
      </c>
      <c r="I643" s="50"/>
      <c r="J643" s="50"/>
      <c r="L643" s="1"/>
      <c r="O643" s="50"/>
      <c r="P643" s="50"/>
      <c r="Q643" s="50"/>
      <c r="T643" s="50"/>
      <c r="U643" s="50"/>
      <c r="V643" s="50"/>
      <c r="AA643" s="50"/>
      <c r="AB643" s="50"/>
      <c r="AC643" s="50"/>
      <c r="AF643" s="50"/>
      <c r="AG643" s="50"/>
      <c r="AH643" s="50"/>
      <c r="AM643" s="50"/>
      <c r="AN643" s="50"/>
      <c r="AO643" s="50"/>
      <c r="AR643" s="50"/>
      <c r="AS643" s="50"/>
      <c r="AT643" s="50"/>
      <c r="AY643" s="50"/>
      <c r="AZ643" s="50"/>
      <c r="BA643" s="50"/>
      <c r="BD643" s="50"/>
      <c r="BE643" s="50"/>
      <c r="BF643" s="50"/>
    </row>
    <row r="644" spans="1:58" x14ac:dyDescent="0.3">
      <c r="A644" s="1"/>
      <c r="L644" s="1"/>
    </row>
    <row r="645" spans="1:58" x14ac:dyDescent="0.3">
      <c r="A645" s="1"/>
      <c r="D645" s="56" t="e">
        <f>#REF!</f>
        <v>#REF!</v>
      </c>
      <c r="E645" s="56"/>
      <c r="J645" s="56" t="e">
        <f>#REF!</f>
        <v>#REF!</v>
      </c>
      <c r="L645" s="1"/>
      <c r="P645" s="56"/>
      <c r="Q645" s="56"/>
      <c r="V645" s="56"/>
      <c r="AB645" s="56"/>
      <c r="AC645" s="56"/>
      <c r="AH645" s="56"/>
      <c r="AN645" s="56"/>
      <c r="AO645" s="56"/>
      <c r="AT645" s="56"/>
      <c r="AZ645" s="56"/>
      <c r="BA645" s="56"/>
      <c r="BF645" s="56"/>
    </row>
    <row r="646" spans="1:58" x14ac:dyDescent="0.3">
      <c r="A646" s="1"/>
      <c r="D646" s="56"/>
      <c r="E646" s="56"/>
      <c r="J646" s="56"/>
      <c r="L646" s="1"/>
      <c r="P646" s="56"/>
      <c r="Q646" s="56"/>
      <c r="V646" s="56"/>
      <c r="AB646" s="56"/>
      <c r="AC646" s="56"/>
      <c r="AH646" s="56"/>
      <c r="AN646" s="56"/>
      <c r="AO646" s="56"/>
      <c r="AT646" s="56"/>
      <c r="AZ646" s="56"/>
      <c r="BA646" s="56"/>
      <c r="BF646" s="56"/>
    </row>
    <row r="647" spans="1:58" x14ac:dyDescent="0.3">
      <c r="A647" s="1"/>
      <c r="D647" s="56"/>
      <c r="E647" s="56"/>
      <c r="J647" s="56"/>
      <c r="L647" s="1"/>
      <c r="P647" s="56"/>
      <c r="Q647" s="56"/>
      <c r="V647" s="56"/>
      <c r="AB647" s="56"/>
      <c r="AC647" s="56"/>
      <c r="AH647" s="56"/>
      <c r="AN647" s="56"/>
      <c r="AO647" s="56"/>
      <c r="AT647" s="56"/>
      <c r="AZ647" s="56"/>
      <c r="BA647" s="56"/>
      <c r="BF647" s="56"/>
    </row>
    <row r="648" spans="1:58" ht="4.5" customHeight="1" x14ac:dyDescent="0.3">
      <c r="A648" s="1"/>
      <c r="L648" s="1"/>
    </row>
    <row r="649" spans="1:58" x14ac:dyDescent="0.3">
      <c r="A649" s="1"/>
      <c r="C649" s="50"/>
      <c r="D649" s="51"/>
      <c r="E649" s="51"/>
      <c r="F649" s="51"/>
      <c r="G649" s="51"/>
      <c r="H649" s="51"/>
      <c r="I649" s="51"/>
      <c r="J649" s="51"/>
      <c r="L649" s="1"/>
      <c r="O649" s="50"/>
      <c r="P649" s="51"/>
      <c r="Q649" s="51"/>
      <c r="R649" s="51"/>
      <c r="S649" s="51"/>
      <c r="T649" s="51"/>
      <c r="U649" s="51"/>
      <c r="V649" s="51"/>
      <c r="AA649" s="50"/>
      <c r="AB649" s="51"/>
      <c r="AC649" s="51"/>
      <c r="AD649" s="51"/>
      <c r="AE649" s="51"/>
      <c r="AF649" s="51"/>
      <c r="AG649" s="51"/>
      <c r="AH649" s="51"/>
      <c r="AM649" s="50"/>
      <c r="AN649" s="51"/>
      <c r="AO649" s="51"/>
      <c r="AP649" s="51"/>
      <c r="AQ649" s="51"/>
      <c r="AR649" s="51"/>
      <c r="AS649" s="51"/>
      <c r="AT649" s="51"/>
      <c r="AY649" s="50"/>
      <c r="AZ649" s="51"/>
      <c r="BA649" s="51"/>
      <c r="BB649" s="51"/>
      <c r="BC649" s="51"/>
      <c r="BD649" s="51"/>
      <c r="BE649" s="51"/>
      <c r="BF649" s="51"/>
    </row>
    <row r="650" spans="1:58" ht="5.25" customHeight="1" x14ac:dyDescent="0.3">
      <c r="A650" s="1"/>
      <c r="B650" s="1"/>
      <c r="C650" s="1"/>
      <c r="D650" s="1"/>
      <c r="E650" s="1"/>
      <c r="F650" s="1"/>
      <c r="G650" s="1"/>
      <c r="H650" s="1"/>
      <c r="I650" s="1"/>
      <c r="J650" s="1"/>
      <c r="K650" s="1"/>
      <c r="L650" s="1"/>
    </row>
  </sheetData>
  <sheetProtection formatCells="0"/>
  <mergeCells count="214">
    <mergeCell ref="O64:V64"/>
    <mergeCell ref="O65:V65"/>
    <mergeCell ref="O66:V66"/>
    <mergeCell ref="AH15:AH16"/>
    <mergeCell ref="BI1:BM100"/>
    <mergeCell ref="AY14:BF14"/>
    <mergeCell ref="AY15:BF15"/>
    <mergeCell ref="AY16:BF16"/>
    <mergeCell ref="AM14:AT14"/>
    <mergeCell ref="AM15:AT15"/>
    <mergeCell ref="AM16:AT16"/>
    <mergeCell ref="AR93:AT93"/>
    <mergeCell ref="AM93:AO93"/>
    <mergeCell ref="AM99:AT99"/>
    <mergeCell ref="AT95:AT97"/>
    <mergeCell ref="AN95:AO97"/>
    <mergeCell ref="AY67:BA67"/>
    <mergeCell ref="AM68:AO71"/>
    <mergeCell ref="AM67:AO67"/>
    <mergeCell ref="AY99:BF99"/>
    <mergeCell ref="BF95:BF97"/>
    <mergeCell ref="AZ95:BA97"/>
    <mergeCell ref="BD93:BF93"/>
    <mergeCell ref="AY93:BA93"/>
    <mergeCell ref="BD68:BF71"/>
    <mergeCell ref="AY68:BA71"/>
    <mergeCell ref="O93:Q93"/>
    <mergeCell ref="AA67:AC67"/>
    <mergeCell ref="AH95:AH97"/>
    <mergeCell ref="AB95:AC97"/>
    <mergeCell ref="AF93:AH93"/>
    <mergeCell ref="AA93:AC93"/>
    <mergeCell ref="AF68:AH71"/>
    <mergeCell ref="AA68:AC71"/>
    <mergeCell ref="AA99:AH99"/>
    <mergeCell ref="O49:V49"/>
    <mergeCell ref="C43:E43"/>
    <mergeCell ref="D45:E47"/>
    <mergeCell ref="C49:J49"/>
    <mergeCell ref="J45:J47"/>
    <mergeCell ref="H43:J43"/>
    <mergeCell ref="AR18:AT21"/>
    <mergeCell ref="AM18:AO21"/>
    <mergeCell ref="AM17:AO17"/>
    <mergeCell ref="AM49:AT49"/>
    <mergeCell ref="AA49:AH49"/>
    <mergeCell ref="O3:Q12"/>
    <mergeCell ref="C3:E12"/>
    <mergeCell ref="AM64:AT64"/>
    <mergeCell ref="AM65:AT65"/>
    <mergeCell ref="AM66:AT66"/>
    <mergeCell ref="AY64:BF64"/>
    <mergeCell ref="AY65:BF65"/>
    <mergeCell ref="AY66:BF66"/>
    <mergeCell ref="F3:J13"/>
    <mergeCell ref="R3:V13"/>
    <mergeCell ref="AD3:AH13"/>
    <mergeCell ref="AP3:AT13"/>
    <mergeCell ref="BB3:BF13"/>
    <mergeCell ref="F53:J63"/>
    <mergeCell ref="R53:V63"/>
    <mergeCell ref="AD53:AH63"/>
    <mergeCell ref="AP53:AT63"/>
    <mergeCell ref="BB53:BF63"/>
    <mergeCell ref="AY43:BA43"/>
    <mergeCell ref="BD43:BF43"/>
    <mergeCell ref="AZ45:BA47"/>
    <mergeCell ref="BF45:BF47"/>
    <mergeCell ref="AY49:BF49"/>
    <mergeCell ref="AY17:BA17"/>
    <mergeCell ref="AY18:BA21"/>
    <mergeCell ref="BD18:BF21"/>
    <mergeCell ref="AA14:AC14"/>
    <mergeCell ref="AM43:AO43"/>
    <mergeCell ref="AR43:AT43"/>
    <mergeCell ref="AN45:AO47"/>
    <mergeCell ref="AT45:AT47"/>
    <mergeCell ref="AF43:AH43"/>
    <mergeCell ref="AA15:AG15"/>
    <mergeCell ref="AA43:AC43"/>
    <mergeCell ref="AF18:AH21"/>
    <mergeCell ref="AA18:AC21"/>
    <mergeCell ref="AA17:AC17"/>
    <mergeCell ref="AA16:AC16"/>
    <mergeCell ref="AH45:AH47"/>
    <mergeCell ref="AB45:AC47"/>
    <mergeCell ref="AY643:BA643"/>
    <mergeCell ref="BD643:BF643"/>
    <mergeCell ref="AZ645:BA647"/>
    <mergeCell ref="BF645:BF647"/>
    <mergeCell ref="AY649:BF649"/>
    <mergeCell ref="AA649:AH649"/>
    <mergeCell ref="AM643:AO643"/>
    <mergeCell ref="AR643:AT643"/>
    <mergeCell ref="AN645:AO647"/>
    <mergeCell ref="AT645:AT647"/>
    <mergeCell ref="AM649:AT649"/>
    <mergeCell ref="AR68:AT71"/>
    <mergeCell ref="AA64:AC64"/>
    <mergeCell ref="AA66:AC66"/>
    <mergeCell ref="AA65:AG65"/>
    <mergeCell ref="O649:V649"/>
    <mergeCell ref="AA643:AC643"/>
    <mergeCell ref="AF643:AH643"/>
    <mergeCell ref="AB645:AC647"/>
    <mergeCell ref="AH645:AH647"/>
    <mergeCell ref="O643:Q643"/>
    <mergeCell ref="T643:V643"/>
    <mergeCell ref="P645:Q647"/>
    <mergeCell ref="V645:V647"/>
    <mergeCell ref="T68:V71"/>
    <mergeCell ref="O68:Q71"/>
    <mergeCell ref="O67:Q67"/>
    <mergeCell ref="O99:V99"/>
    <mergeCell ref="V95:V97"/>
    <mergeCell ref="P95:Q97"/>
    <mergeCell ref="T93:V93"/>
    <mergeCell ref="C617:E617"/>
    <mergeCell ref="C618:E621"/>
    <mergeCell ref="H618:J621"/>
    <mergeCell ref="C643:E643"/>
    <mergeCell ref="H643:J643"/>
    <mergeCell ref="D645:E647"/>
    <mergeCell ref="J645:J647"/>
    <mergeCell ref="C649:J649"/>
    <mergeCell ref="F608:I608"/>
    <mergeCell ref="F609:I609"/>
    <mergeCell ref="F610:I610"/>
    <mergeCell ref="F611:I611"/>
    <mergeCell ref="F612:I612"/>
    <mergeCell ref="F613:I613"/>
    <mergeCell ref="C614:E614"/>
    <mergeCell ref="C615:I615"/>
    <mergeCell ref="J615:J616"/>
    <mergeCell ref="C616:E616"/>
    <mergeCell ref="C593:E593"/>
    <mergeCell ref="H593:J593"/>
    <mergeCell ref="D595:E597"/>
    <mergeCell ref="J595:J597"/>
    <mergeCell ref="C599:J599"/>
    <mergeCell ref="F604:I604"/>
    <mergeCell ref="F605:I605"/>
    <mergeCell ref="F606:I606"/>
    <mergeCell ref="F607:I607"/>
    <mergeCell ref="F562:I562"/>
    <mergeCell ref="F563:I563"/>
    <mergeCell ref="C564:E564"/>
    <mergeCell ref="C565:I565"/>
    <mergeCell ref="J565:J566"/>
    <mergeCell ref="C566:E566"/>
    <mergeCell ref="C567:E567"/>
    <mergeCell ref="C568:E571"/>
    <mergeCell ref="H568:J571"/>
    <mergeCell ref="C549:J549"/>
    <mergeCell ref="F554:I554"/>
    <mergeCell ref="F555:I555"/>
    <mergeCell ref="F556:I556"/>
    <mergeCell ref="F557:I557"/>
    <mergeCell ref="F558:I558"/>
    <mergeCell ref="F559:I559"/>
    <mergeCell ref="F560:I560"/>
    <mergeCell ref="F561:I561"/>
    <mergeCell ref="C515:I515"/>
    <mergeCell ref="J515:J516"/>
    <mergeCell ref="C516:E516"/>
    <mergeCell ref="C517:E517"/>
    <mergeCell ref="C518:E521"/>
    <mergeCell ref="H518:J521"/>
    <mergeCell ref="C543:E543"/>
    <mergeCell ref="H543:J543"/>
    <mergeCell ref="D545:E547"/>
    <mergeCell ref="J545:J547"/>
    <mergeCell ref="F506:I506"/>
    <mergeCell ref="F507:I507"/>
    <mergeCell ref="F508:I508"/>
    <mergeCell ref="F509:I509"/>
    <mergeCell ref="F510:I510"/>
    <mergeCell ref="F511:I511"/>
    <mergeCell ref="F512:I512"/>
    <mergeCell ref="F513:I513"/>
    <mergeCell ref="C514:E514"/>
    <mergeCell ref="F504:I504"/>
    <mergeCell ref="F505:I505"/>
    <mergeCell ref="D95:E97"/>
    <mergeCell ref="J95:J97"/>
    <mergeCell ref="C99:J99"/>
    <mergeCell ref="C67:E67"/>
    <mergeCell ref="C68:E71"/>
    <mergeCell ref="H68:J71"/>
    <mergeCell ref="H93:J93"/>
    <mergeCell ref="C93:E93"/>
    <mergeCell ref="C64:J64"/>
    <mergeCell ref="C65:J65"/>
    <mergeCell ref="C66:J66"/>
    <mergeCell ref="C199:J199"/>
    <mergeCell ref="C149:J149"/>
    <mergeCell ref="C14:E14"/>
    <mergeCell ref="C15:I15"/>
    <mergeCell ref="P45:Q47"/>
    <mergeCell ref="V45:V47"/>
    <mergeCell ref="O16:Q16"/>
    <mergeCell ref="O14:Q14"/>
    <mergeCell ref="O15:U15"/>
    <mergeCell ref="O17:Q17"/>
    <mergeCell ref="O18:Q21"/>
    <mergeCell ref="T18:V21"/>
    <mergeCell ref="O43:Q43"/>
    <mergeCell ref="T43:V43"/>
    <mergeCell ref="J15:J16"/>
    <mergeCell ref="V15:V16"/>
    <mergeCell ref="H18:J21"/>
    <mergeCell ref="C18:E21"/>
    <mergeCell ref="C17:E17"/>
    <mergeCell ref="C16:E16"/>
  </mergeCells>
  <phoneticPr fontId="2" type="noConversion"/>
  <pageMargins left="0" right="0" top="0" bottom="0" header="0" footer="0"/>
  <pageSetup paperSize="9" orientation="portrait" horizontalDpi="0" verticalDpi="0"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000-000000000000}">
          <x14:formula1>
            <xm:f>'1-2'!$A$3:$A$21</xm:f>
          </x14:formula1>
          <xm:sqref>V81 AH81 E31 J31 Q31 V31 AC31 AH31 AO31 AT31 BA31 BF31 E81 J81 Q81 AC81 AT81 AO81 BF81 BA81 J531 E531 J581 E581 J631 E631</xm:sqref>
        </x14:dataValidation>
        <x14:dataValidation type="list" allowBlank="1" showInputMessage="1" showErrorMessage="1" xr:uid="{00000000-0002-0000-0000-000001000000}">
          <x14:formula1>
            <xm:f>'1-2'!$A$23:$A$29</xm:f>
          </x14:formula1>
          <xm:sqref>E37 J37 Q37 V37 AC37 AH37 AO37 AT37 BA37 BF37 E87 J87 Q87 V87 AC87 AH87 AO87 AT87 BA87 BF87 E537 J537 E587 J587 E637 J637</xm:sqref>
        </x14:dataValidation>
        <x14:dataValidation type="list" allowBlank="1" showInputMessage="1" showErrorMessage="1" xr:uid="{00000000-0002-0000-0000-000002000000}">
          <x14:formula1>
            <xm:f>'1-2'!$F$3:$F$14</xm:f>
          </x14:formula1>
          <xm:sqref>E33 V83 Q83 J83 E83 BF33 BA33 E583 AO33 AH33 AC33 V33 Q33 J33 E533 J583 E633 AO83 J633 BA83 J533</xm:sqref>
        </x14:dataValidation>
        <x14:dataValidation type="list" allowBlank="1" showInputMessage="1" showErrorMessage="1" xr:uid="{00000000-0002-0000-0000-000003000000}">
          <x14:formula1>
            <xm:f>'1-2'!$H$3:$H$14</xm:f>
          </x14:formula1>
          <xm:sqref>E634 V84 Q84 J84 E84 BF34 BA34 AT34 AO34 J534 E534 J584 E584 J634 AH84 AC84 AT84 AO84 BF84 BA84</xm:sqref>
        </x14:dataValidation>
        <x14:dataValidation type="list" allowBlank="1" showInputMessage="1" showErrorMessage="1" xr:uid="{00000000-0002-0000-0000-000004000000}">
          <x14:formula1>
            <xm:f>'1-2'!$J$3:$J$7</xm:f>
          </x14:formula1>
          <xm:sqref>E35 J635 Q85 E635 E85 BF35 BA35 AT35 AO35 AH35 AC35 V35 Q35 J35 E585 AC85 J585 AO85 BF85 BA85 J535 E535</xm:sqref>
        </x14:dataValidation>
        <x14:dataValidation type="list" allowBlank="1" showInputMessage="1" showErrorMessage="1" xr:uid="{00000000-0002-0000-0000-000005000000}">
          <x14:formula1>
            <xm:f>'1-2'!$L$3:$L$9</xm:f>
          </x14:formula1>
          <xm:sqref>E36 V86 Q86 J86 E86 BF36 BA36 AT36 AO36 AH36 AC36 V36 Q36 J36 AH86 AC86 AT86 AO86 BF86 BA86 J536 E536 J586 E586 J636 E636</xm:sqref>
        </x14:dataValidation>
        <x14:dataValidation type="list" allowBlank="1" showInputMessage="1" showErrorMessage="1" xr:uid="{00000000-0002-0000-0000-000006000000}">
          <x14:formula1>
            <xm:f>'1-2'!$N$3:$N$7</xm:f>
          </x14:formula1>
          <xm:sqref>E39 V89 Q89 J89 E89 BF39 BA39 AT39 AO39 AH39 AC39 V39 Q39 J39 AH89 AC89 AT89 AO89 BF89 BA89 J539 E539 J589 E589 J639 E639</xm:sqref>
        </x14:dataValidation>
        <x14:dataValidation type="list" allowBlank="1" showInputMessage="1" showErrorMessage="1" xr:uid="{00000000-0002-0000-0000-000007000000}">
          <x14:formula1>
            <xm:f>'1-2'!$P$3:$P$8</xm:f>
          </x14:formula1>
          <xm:sqref>J640 E640 E590 E540 J590 J540</xm:sqref>
        </x14:dataValidation>
        <x14:dataValidation type="list" allowBlank="1" showInputMessage="1" showErrorMessage="1" xr:uid="{00000000-0002-0000-0000-000008000000}">
          <x14:formula1>
            <xm:f>'1-2'!$D$3:$D$14</xm:f>
          </x14:formula1>
          <xm:sqref>E32 V82 Q82 J82 E82 BF32 BA32 AT32 AO32 AH32 AC32 V32 Q32 J32 AH82 AC82 AT82 AO82 BF82 BA82 J532 E532 J582 E582 J632 E632</xm:sqref>
        </x14:dataValidation>
        <x14:dataValidation type="list" allowBlank="1" showInputMessage="1" showErrorMessage="1" xr:uid="{00000000-0002-0000-0000-000009000000}">
          <x14:formula1>
            <xm:f>'1-2'!$F$23:$F$31</xm:f>
          </x14:formula1>
          <xm:sqref>J41 Q91 E91 BA41 AO41 AC41 Q41 V91 J91 BF41 AT41 AH41 V41 E41 AC91 AH91 AO91 AT91 BA91 BF91 E541 J541 E591 J591 E641 J641 Q641 V641 AC641 AH641 AO641 AT641 BA641 BF641</xm:sqref>
        </x14:dataValidation>
        <x14:dataValidation type="list" allowBlank="1" showInputMessage="1" showErrorMessage="1" xr:uid="{00000000-0002-0000-0000-00000A000000}">
          <x14:formula1>
            <xm:f>'1-2'!$R$1:$R$42</xm:f>
          </x14:formula1>
          <xm:sqref>F604:I613 F504:I513 F554:I563</xm:sqref>
        </x14:dataValidation>
        <x14:dataValidation type="list" allowBlank="1" showInputMessage="1" showErrorMessage="1" xr:uid="{00000000-0002-0000-0000-00000B000000}">
          <x14:formula1>
            <xm:f>'1-2'!$S$2:$S$8</xm:f>
          </x14:formula1>
          <xm:sqref>J604:J613 J554:J563 J504:J513</xm:sqref>
        </x14:dataValidation>
        <x14:dataValidation type="list" allowBlank="1" showInputMessage="1" showErrorMessage="1" xr:uid="{173594CB-DF85-42A5-A8FE-14F3C4AE466F}">
          <x14:formula1>
            <xm:f>'1-2'!$F$3:$F$21</xm:f>
          </x14:formula1>
          <xm:sqref>AT83 BF83 AT33 AC83 AH83</xm:sqref>
        </x14:dataValidation>
        <x14:dataValidation type="list" allowBlank="1" showInputMessage="1" showErrorMessage="1" xr:uid="{2B6867A3-A021-4158-BBE2-0A665EAC71B3}">
          <x14:formula1>
            <xm:f>'1-2'!$P$3:$P$21</xm:f>
          </x14:formula1>
          <xm:sqref>Q40 E40 J40 V40 AC40 AH40 AO40 AT40 BA40 BF40 E90 J90 Q90 V90 AC90 AH90 AO90 AT90 BA90 BF90</xm:sqref>
        </x14:dataValidation>
        <x14:dataValidation type="list" allowBlank="1" showInputMessage="1" showErrorMessage="1" xr:uid="{4116057F-E2A6-495B-BC1B-FD0ACB6C4EF5}">
          <x14:formula1>
            <xm:f>'1-2'!$H$3:$H$21</xm:f>
          </x14:formula1>
          <xm:sqref>E34 J34 Q34 V34 AC34 AH34</xm:sqref>
        </x14:dataValidation>
        <x14:dataValidation type="list" allowBlank="1" showInputMessage="1" showErrorMessage="1" xr:uid="{B7CA86BE-CDBE-4C6E-B895-5EF09C90E1E6}">
          <x14:formula1>
            <xm:f>'1-2'!$J$3:$J$21</xm:f>
          </x14:formula1>
          <xm:sqref>J85 V85 AH85 AT85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3"/>
  <sheetViews>
    <sheetView topLeftCell="A3" zoomScale="85" zoomScaleNormal="85" workbookViewId="0">
      <selection activeCell="D32" sqref="D32"/>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c r="R1" s="2"/>
    </row>
    <row r="2" spans="1:19" ht="17.25" x14ac:dyDescent="0.3">
      <c r="A2" s="5" t="s">
        <v>109</v>
      </c>
      <c r="B2" s="7" t="s">
        <v>110</v>
      </c>
      <c r="C2" s="7" t="s">
        <v>111</v>
      </c>
      <c r="D2" s="5" t="s">
        <v>112</v>
      </c>
      <c r="E2" s="7" t="s">
        <v>113</v>
      </c>
      <c r="R2" s="2"/>
      <c r="S2" s="22"/>
    </row>
    <row r="3" spans="1:19" ht="17.25"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c r="R3" s="2"/>
      <c r="S3" s="22"/>
    </row>
    <row r="4" spans="1:19" ht="17.25"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c r="R4" s="2"/>
      <c r="S4" s="22"/>
    </row>
    <row r="5" spans="1:19" ht="17.25"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K5" s="6">
        <f>원가표!F4</f>
        <v>136000</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c r="R5" s="2"/>
      <c r="S5" s="22"/>
    </row>
    <row r="6" spans="1:19" ht="17.25"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K6" s="6">
        <f>원가표!F5</f>
        <v>230000</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c r="R6" s="2"/>
      <c r="S6" s="22"/>
    </row>
    <row r="7" spans="1:19" ht="17.25"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K7" s="6">
        <f>원가표!F6</f>
        <v>70000</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c r="R7" s="2"/>
      <c r="S7" s="22"/>
    </row>
    <row r="8" spans="1:19" ht="17.25"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K8" s="6">
        <f>원가표!F7</f>
        <v>165000</v>
      </c>
      <c r="L8">
        <f>원가표!G7</f>
        <v>0</v>
      </c>
      <c r="M8" s="6">
        <f>원가표!H7</f>
        <v>0</v>
      </c>
      <c r="N8">
        <f>원가표!I7</f>
        <v>0</v>
      </c>
      <c r="O8" s="6">
        <f>원가표!J7</f>
        <v>0</v>
      </c>
      <c r="P8" t="str">
        <f>원가표!K7</f>
        <v>앱코 NCORE G30 트루포스 (화이트)</v>
      </c>
      <c r="Q8" s="6">
        <f>원가표!L7</f>
        <v>45000</v>
      </c>
      <c r="R8" s="2"/>
      <c r="S8" s="22"/>
    </row>
    <row r="9" spans="1:19"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K9" s="6">
        <f>원가표!F8</f>
        <v>0</v>
      </c>
      <c r="L9">
        <f>원가표!G8</f>
        <v>0</v>
      </c>
      <c r="M9" s="6">
        <f>원가표!H8</f>
        <v>0</v>
      </c>
      <c r="N9">
        <f>원가표!I8</f>
        <v>0</v>
      </c>
      <c r="O9" s="6">
        <f>원가표!J8</f>
        <v>0</v>
      </c>
      <c r="P9" t="str">
        <f>원가표!K8</f>
        <v>아이구주 HATCH 2 소이 (블랙)</v>
      </c>
      <c r="Q9" s="6">
        <f>원가표!L8</f>
        <v>20000</v>
      </c>
      <c r="R9" s="2"/>
    </row>
    <row r="10" spans="1:19"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K10" s="6">
        <f>원가표!F9</f>
        <v>0</v>
      </c>
      <c r="L10">
        <f>원가표!G9</f>
        <v>0</v>
      </c>
      <c r="M10" s="6">
        <f>원가표!H9</f>
        <v>0</v>
      </c>
      <c r="N10">
        <f>원가표!I9</f>
        <v>0</v>
      </c>
      <c r="O10" s="6">
        <f>원가표!J9</f>
        <v>0</v>
      </c>
      <c r="P10" t="str">
        <f>원가표!K9</f>
        <v>darkFlash DK200(화이트)</v>
      </c>
      <c r="Q10" s="6">
        <f>원가표!L9</f>
        <v>39000</v>
      </c>
      <c r="R10" s="2"/>
    </row>
    <row r="11" spans="1:19"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K11" s="6">
        <f>원가표!F10</f>
        <v>0</v>
      </c>
      <c r="L11">
        <f>원가표!G10</f>
        <v>0</v>
      </c>
      <c r="M11" s="6">
        <f>원가표!H10</f>
        <v>0</v>
      </c>
      <c r="N11">
        <f>원가표!I10</f>
        <v>0</v>
      </c>
      <c r="O11" s="6">
        <f>원가표!J10</f>
        <v>0</v>
      </c>
      <c r="P11">
        <f>원가표!K10</f>
        <v>0</v>
      </c>
      <c r="Q11" s="6">
        <f>원가표!L10</f>
        <v>0</v>
      </c>
      <c r="R11" s="2"/>
    </row>
    <row r="12" spans="1:19"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K12" s="6">
        <f>원가표!F11</f>
        <v>0</v>
      </c>
      <c r="L12">
        <f>원가표!G11</f>
        <v>0</v>
      </c>
      <c r="M12" s="6">
        <f>원가표!H11</f>
        <v>0</v>
      </c>
      <c r="N12">
        <f>원가표!I11</f>
        <v>0</v>
      </c>
      <c r="O12" s="6">
        <f>원가표!J11</f>
        <v>0</v>
      </c>
      <c r="P12">
        <f>원가표!K11</f>
        <v>0</v>
      </c>
      <c r="Q12" s="6">
        <f>원가표!L11</f>
        <v>0</v>
      </c>
      <c r="R12" s="2"/>
    </row>
    <row r="13" spans="1:19"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K13" s="6">
        <f>원가표!F12</f>
        <v>0</v>
      </c>
      <c r="L13">
        <f>원가표!G12</f>
        <v>0</v>
      </c>
      <c r="M13" s="6">
        <f>원가표!H12</f>
        <v>0</v>
      </c>
      <c r="N13">
        <f>원가표!I12</f>
        <v>0</v>
      </c>
      <c r="O13" s="6">
        <f>원가표!J12</f>
        <v>0</v>
      </c>
      <c r="P13">
        <f>원가표!K12</f>
        <v>0</v>
      </c>
      <c r="Q13" s="6">
        <f>원가표!L12</f>
        <v>0</v>
      </c>
      <c r="R13" s="2"/>
    </row>
    <row r="14" spans="1:19"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136</v>
      </c>
      <c r="B30" s="59"/>
      <c r="C30" s="8"/>
      <c r="D30" s="59" t="s">
        <v>137</v>
      </c>
      <c r="E30" s="59"/>
      <c r="F30">
        <f>원가표!A30</f>
        <v>0</v>
      </c>
      <c r="G30" s="6">
        <f>원가표!B30</f>
        <v>0</v>
      </c>
    </row>
    <row r="31" spans="1:18" x14ac:dyDescent="0.3">
      <c r="A31" s="9">
        <f>IF('0-0'!AO81='17-18'!A3,'17-18'!B3,IF('0-0'!AO81='17-18'!A4,'17-18'!B4,IF('0-0'!AO81='17-18'!A5,'17-18'!B5,IF('0-0'!AO81='17-18'!A6,'17-18'!B6,IF('0-0'!AO81='17-18'!A7,'17-18'!B7,IF('0-0'!AO81='17-18'!A8,'17-18'!B8,IF('0-0'!AO81='17-18'!A9,'17-18'!B9,IF('0-0'!AO81='17-18'!A10,'17-18'!B10,IF('0-0'!AO81='17-18'!A11,'17-18'!B11,IF('0-0'!AO81='17-18'!A12,'17-18'!B12,IF('0-0'!AO81='17-18'!A13,'17-18'!B13,IF('0-0'!AO81='17-18'!A14,'17-18'!B14,IF('0-0'!AO81='17-18'!A15,'17-18'!B15,IF('0-0'!AO81='17-18'!A16,'17-18'!B16))))))))))))))</f>
        <v>816000</v>
      </c>
      <c r="B31" s="10" t="s">
        <v>12</v>
      </c>
      <c r="C31" s="10"/>
      <c r="D31" s="11">
        <f>IF('0-0'!AT81='17-18'!A3,'17-18'!B3,IF('0-0'!AT81='17-18'!A4,'17-18'!B4,IF('0-0'!AT81='17-18'!A5,'17-18'!B5,IF('0-0'!AT81='17-18'!A6,'17-18'!B6,IF('0-0'!AT81='17-18'!A7,'17-18'!B7,IF('0-0'!AT81='17-18'!A8,'17-18'!B8,IF('0-0'!AT81='17-18'!A9,'17-18'!B9,IF('0-0'!AT81='17-18'!A10,'17-18'!B10,IF('0-0'!AT81='17-18'!A11,'17-18'!B11,IF('0-0'!AT81='17-18'!A12,'17-18'!B12,IF('0-0'!AT81='17-18'!A13,'17-18'!B13,IF('0-0'!AT81='17-18'!A14,'17-18'!B14,IF('0-0'!AT81='17-18'!A15,'17-18'!B15,IF('0-0'!AT81='17-18'!A16,'17-18'!B16,IF('0-0'!AT81='17-18'!A17,'17-18'!B17,IF('0-0'!AT81='17-18'!A18,'17-18'!B18,IF('0-0'!AT81='17-18'!A19,'17-18'!B19,IF('0-0'!AT81='17-18'!A20,'17-18'!B20,IF('0-0'!AT81='17-18'!A21,'17-18'!B21)))))))))))))))))))</f>
        <v>645000</v>
      </c>
      <c r="E31" s="10" t="s">
        <v>12</v>
      </c>
      <c r="F31">
        <f>원가표!A31</f>
        <v>0</v>
      </c>
      <c r="G31" s="6">
        <f>원가표!B31</f>
        <v>0</v>
      </c>
    </row>
    <row r="32" spans="1:18" x14ac:dyDescent="0.3">
      <c r="A32" s="9">
        <f>IF('0-0'!AO82='17-18'!D3,'17-18'!E3,IF('0-0'!AO82='17-18'!D4,'17-18'!E4,IF('0-0'!AO82='17-18'!D5,'17-18'!E5,IF('0-0'!AO82='17-18'!D6,'17-18'!E6,IF('0-0'!AO82='17-18'!D7,'17-18'!E7,IF('0-0'!AO82='17-18'!D8,'17-18'!E8,IF('0-0'!AO82='17-18'!D9,'17-18'!E9,IF('0-0'!AO82='17-18'!D10,'17-18'!E10,IF('0-0'!AO82='17-18'!D11,'17-18'!E11,IF('0-0'!AO82='17-18'!D12,'17-18'!E12,IF('0-0'!AO82='17-18'!D13,'17-18'!E13,IF('0-0'!AO82='17-18'!D14,'17-18'!E14))))))))))))</f>
        <v>80000</v>
      </c>
      <c r="B32" s="10" t="s">
        <v>82</v>
      </c>
      <c r="C32" s="10"/>
      <c r="D32" s="11">
        <f>IF('0-0'!AT82='17-18'!D3,'17-18'!E3,IF('0-0'!AT82='17-18'!D4,'17-18'!E4,IF('0-0'!AT82='17-18'!D5,'17-18'!E5,IF('0-0'!AT82='17-18'!D6,'17-18'!E6,IF('0-0'!AT82='17-18'!D7,'17-18'!E7,IF('0-0'!AT82='17-18'!D8,'17-18'!E8,IF('0-0'!AT82='17-18'!D9,'17-18'!E9,IF('0-0'!AT82='17-18'!D10,'17-18'!E10,IF('0-0'!AT82='17-18'!D11,'17-18'!E11,IF('0-0'!AT82='17-18'!D12,'17-18'!E12,IF('0-0'!AT82='17-18'!D13,'17-18'!E13,IF('0-0'!AT82='17-18'!D14,'17-18'!E14))))))))))))</f>
        <v>80000</v>
      </c>
      <c r="E32" s="10" t="s">
        <v>82</v>
      </c>
      <c r="F32">
        <f>원가표!A32</f>
        <v>0</v>
      </c>
      <c r="G32" s="6">
        <f>원가표!B32</f>
        <v>0</v>
      </c>
    </row>
    <row r="33" spans="1:17" x14ac:dyDescent="0.3">
      <c r="A33" s="9">
        <f>IF('0-0'!AO83='17-18'!F3,'17-18'!G3,IF('0-0'!AO83='17-18'!F4,'17-18'!G4,IF('0-0'!AO83='17-18'!F5,'17-18'!G5,IF('0-0'!AO83='17-18'!F6,'17-18'!G6,IF('0-0'!AO83='17-18'!F7,'17-18'!G7,IF('0-0'!AO83='17-18'!F8,'17-18'!G8,IF('0-0'!AO83='17-18'!F9,'17-18'!G9,IF('0-0'!AO83='17-18'!F10,'17-18'!G10,IF('0-0'!AO83='17-18'!F11,'17-18'!G11,IF('0-0'!AO83='17-18'!F12,'17-18'!G12,IF('0-0'!AO83='17-18'!F13,'17-18'!G13,IF('0-0'!AO83='17-18'!F14,'17-18'!G14))))))))))))</f>
        <v>389000</v>
      </c>
      <c r="B33" s="10" t="s">
        <v>84</v>
      </c>
      <c r="C33" s="10"/>
      <c r="D33" s="11">
        <f>IF('0-0'!AT83='17-18'!F3,'17-18'!G3,IF('0-0'!AT83='17-18'!F4,'17-18'!G4,IF('0-0'!AT83='17-18'!F5,'17-18'!G5,IF('0-0'!AT83='17-18'!F6,'17-18'!G6,IF('0-0'!AT83='17-18'!F7,'17-18'!G7,IF('0-0'!AT83='17-18'!F8,'17-18'!G8,IF('0-0'!AT83='17-18'!F9,'17-18'!G9,IF('0-0'!AT83='17-18'!F10,'17-18'!G10,IF('0-0'!AT83='17-18'!F11,'17-18'!G11,IF('0-0'!AT83='17-18'!F12,'17-18'!G12,IF('0-0'!AT83='17-18'!F13,'17-18'!G13,IF('0-0'!AT83='17-18'!F14,'17-18'!G14,IF('0-0'!AT83='17-18'!F15,'17-18'!G15,IF('0-0'!AT83='17-18'!F16,'17-18'!G16,IF('0-0'!AT83='17-18'!F17,'17-18'!G17,IF('0-0'!AT83='17-18'!F18,'17-18'!G18,IF('0-0'!AT83='17-18'!F19,'17-18'!G19,IF('0-0'!AT83='17-18'!F20,'17-18'!G20,IF('0-0'!AT83='17-18'!F21,'17-18'!G21)))))))))))))))))))</f>
        <v>389000</v>
      </c>
      <c r="E33" s="10" t="s">
        <v>84</v>
      </c>
      <c r="F33">
        <f>원가표!A33</f>
        <v>0</v>
      </c>
      <c r="G33" s="6">
        <f>원가표!B33</f>
        <v>0</v>
      </c>
    </row>
    <row r="34" spans="1:17" x14ac:dyDescent="0.3">
      <c r="A34" s="9">
        <f>IF('0-0'!AO84='17-18'!H3,'17-18'!I3,IF('0-0'!AO84='17-18'!H4,'17-18'!I4,IF('0-0'!AO84='17-18'!H5,'17-18'!I5,IF('0-0'!AO84='17-18'!H6,'17-18'!I6,IF('0-0'!AO84='17-18'!H7,'17-18'!I7,IF('0-0'!AO84='17-18'!H8,'17-18'!I8,IF('0-0'!AO84='17-18'!H9,'17-18'!I9,IF('0-0'!AO84='17-18'!H10,'17-18'!I10,IF('0-0'!AO84='17-18'!H11,'17-18'!I11,IF('0-0'!AO84='17-18'!H12,'17-18'!I12,IF('0-0'!AO84='17-18'!H13,'17-18'!I13,IF('0-0'!AO84='17-18'!H14,'17-18'!I14))))))))))))</f>
        <v>120000</v>
      </c>
      <c r="B34" s="10" t="s">
        <v>87</v>
      </c>
      <c r="C34" s="10"/>
      <c r="D34" s="11">
        <f>IF('0-0'!AT84='17-18'!H3,'17-18'!I3,IF('0-0'!AT84='17-18'!H4,'17-18'!I4,IF('0-0'!AT84='17-18'!H5,'17-18'!I5,IF('0-0'!AT84='17-18'!H6,'17-18'!I6,IF('0-0'!AT84='17-18'!H7,'17-18'!I7,IF('0-0'!AT84='17-18'!H8,'17-18'!I8,IF('0-0'!AT84='17-18'!H9,'17-18'!I9,IF('0-0'!AT84='17-18'!H10,'17-18'!I10,IF('0-0'!AT84='17-18'!H11,'17-18'!I11,IF('0-0'!AT84='17-18'!H12,'17-18'!I12,IF('0-0'!AT84='17-18'!H13,'17-18'!I13,IF('0-0'!AT84='17-18'!H14,'17-18'!I14))))))))))))</f>
        <v>169000</v>
      </c>
      <c r="E34" s="10" t="s">
        <v>87</v>
      </c>
      <c r="F34">
        <f>원가표!A34</f>
        <v>0</v>
      </c>
      <c r="G34" s="6">
        <f>원가표!B34</f>
        <v>0</v>
      </c>
    </row>
    <row r="35" spans="1:17" x14ac:dyDescent="0.3">
      <c r="A35" s="9">
        <f>IF('0-0'!AO85='17-18'!J3,'17-18'!K3,IF('0-0'!AO85='17-18'!J4,'17-18'!K4,IF('0-0'!AO85='17-18'!J5,'17-18'!K5,IF('0-0'!AO85='17-18'!J6,'17-18'!K6,IF('0-0'!AO85='17-18'!J7,'17-18'!K7,IF('0-0'!AO85='17-18'!J8,'17-18'!K8,IF('0-0'!AO85='17-18'!J9,'17-18'!K9,IF('0-0'!AO85='17-18'!J10,'17-18'!K10,IF('0-0'!AO85='17-18'!J11,'17-18'!K11,IF('0-0'!AO85='17-18'!J12,'17-18'!K12,IF('0-0'!AO85='17-18'!J13,'17-18'!K13,IF('0-0'!AO85='17-18'!J14,'17-18'!K14))))))))))))</f>
        <v>230000</v>
      </c>
      <c r="B35" s="10" t="s">
        <v>90</v>
      </c>
      <c r="C35" s="10"/>
      <c r="D35" s="11">
        <f>IF('0-0'!AT85='17-18'!J3,'17-18'!K3,IF('0-0'!AT85='17-18'!J4,'17-18'!K4,IF('0-0'!AT85='17-18'!J5,'17-18'!K5,IF('0-0'!AT85='17-18'!J6,'17-18'!K6,IF('0-0'!AT85='17-18'!J7,'17-18'!K7,IF('0-0'!AT85='17-18'!J8,'17-18'!K8,IF('0-0'!AT85='17-18'!J9,'17-18'!K9,IF('0-0'!AT85='17-18'!J10,'17-18'!K10,IF('0-0'!AT85='17-18'!J11,'17-18'!K11,IF('0-0'!AT85='17-18'!J12,'17-18'!K12,IF('0-0'!AT85='17-18'!J13,'17-18'!K13,IF('0-0'!AT85='17-18'!J14,'17-18'!K14))))))))))))</f>
        <v>165000</v>
      </c>
      <c r="E35" s="10" t="s">
        <v>90</v>
      </c>
    </row>
    <row r="36" spans="1:17" x14ac:dyDescent="0.3">
      <c r="A36" s="9">
        <f>IF('0-0'!AO86='17-18'!L3,'17-18'!M3,IF('0-0'!AO86='17-18'!L4,'17-18'!M4,IF('0-0'!AO86='17-18'!L5,'17-18'!M5,IF('0-0'!AO86='17-18'!L6,'17-18'!M6,IF('0-0'!AO86='17-18'!L7,'17-18'!M7,IF('0-0'!AO86='17-18'!L8,'17-18'!M8,IF('0-0'!AO86='17-18'!L9,'17-18'!M9,IF('0-0'!AO86='17-18'!L10,'17-18'!M10,IF('0-0'!AO86='17-18'!L11,'17-18'!M11,IF('0-0'!AO86='17-18'!L12,'17-18'!M12,IF('0-0'!AO86='17-18'!L13,'17-18'!M13,IF('0-0'!AO86='17-18'!L14,'17-18'!M14))))))))))))</f>
        <v>88000</v>
      </c>
      <c r="B36" s="10" t="s">
        <v>32</v>
      </c>
      <c r="C36" s="10"/>
      <c r="D36" s="11">
        <f>IF('0-0'!AT86='17-18'!L3,'17-18'!M3,IF('0-0'!AT86='17-18'!L4,'17-18'!M4,IF('0-0'!AT86='17-18'!L5,'17-18'!M5,IF('0-0'!AT86='17-18'!L6,'17-18'!M6,IF('0-0'!AT86='17-18'!L7,'17-18'!M7,IF('0-0'!AT86='17-18'!L8,'17-18'!M8,IF('0-0'!AT86='17-18'!L9,'17-18'!M9,IF('0-0'!AT86='17-18'!L10,'17-18'!M10,IF('0-0'!AT86='17-18'!L11,'17-18'!M11,IF('0-0'!AT86='17-18'!L12,'17-18'!M12,IF('0-0'!AT86='17-18'!L13,'17-18'!M13,IF('0-0'!AT86='17-18'!L14,'17-18'!M14))))))))))))</f>
        <v>88000</v>
      </c>
      <c r="E36" s="10" t="s">
        <v>32</v>
      </c>
    </row>
    <row r="37" spans="1:17" x14ac:dyDescent="0.3">
      <c r="A37" s="9">
        <f>IF('0-0'!AO87='17-18'!A23,'17-18'!B23,IF('0-0'!AO87='17-18'!A24,'17-18'!B24,IF('0-0'!AO87='17-18'!A25,'17-18'!B25,IF('0-0'!AO87='17-18'!A26,'17-18'!B26,IF('0-0'!AO87='17-18'!A27,'17-18'!B27,IF('0-0'!AO87='17-18'!A28,'17-18'!B28,IF('0-0'!AO87='17-18'!A29,'17-18'!B29)))))))</f>
        <v>0</v>
      </c>
      <c r="B37" s="10" t="s">
        <v>34</v>
      </c>
      <c r="C37" s="10"/>
      <c r="D37" s="11">
        <f>IF('0-0'!AT87='17-18'!A23,'17-18'!B23,IF('0-0'!AT87='17-18'!A24,'17-18'!B24,IF('0-0'!AT87='17-18'!A25,'17-18'!B25,IF('0-0'!AT87='17-18'!A26,'17-18'!B26,IF('0-0'!AT87='17-18'!A27,'17-18'!B27,IF('0-0'!AT87='17-18'!A28,'17-18'!B28,IF('0-0'!AT87='17-18'!A29,'17-18'!B29)))))))</f>
        <v>0</v>
      </c>
      <c r="E37" s="10" t="s">
        <v>34</v>
      </c>
    </row>
    <row r="38" spans="1:17" x14ac:dyDescent="0.3">
      <c r="A38" s="9"/>
      <c r="B38" s="10" t="s">
        <v>36</v>
      </c>
      <c r="C38" s="10"/>
      <c r="D38" s="11"/>
      <c r="E38" s="10" t="s">
        <v>36</v>
      </c>
    </row>
    <row r="39" spans="1:17" x14ac:dyDescent="0.3">
      <c r="A39" s="9">
        <f>IF('0-0'!AO89='17-18'!N3,'17-18'!O3,IF('0-0'!AO89='17-18'!N4,'17-18'!O4,IF('0-0'!AO89='17-18'!N5,'17-18'!O5,IF('0-0'!AO89='17-18'!N6,'17-18'!O6,IF('0-0'!AO89='17-18'!N7,'17-18'!O7,IF('0-0'!AO89='17-18'!N8,'17-18'!O8,IF('0-0'!AO89='17-18'!N9,'17-18'!O9,IF('0-0'!AO89='17-18'!N10,'17-18'!O10,IF('0-0'!AO89='17-18'!N11,'17-18'!N11,IF('0-0'!AO89='17-18'!N12,'17-18'!O12,IF('0-0'!AO89='17-18'!N13,'17-18'!O13,IF('0-0'!AO89='17-18'!N14,'17-18'!O14))))))))))))</f>
        <v>75000</v>
      </c>
      <c r="B39" s="10" t="s">
        <v>94</v>
      </c>
      <c r="C39" s="10"/>
      <c r="D39" s="11">
        <f>IF('0-0'!AT89='17-18'!N3,'17-18'!O3,IF('0-0'!AT89='17-18'!N4,'17-18'!O4,IF('0-0'!AT89='17-18'!N5,'17-18'!O5,IF('0-0'!AT89='17-18'!N6,'17-18'!O6,IF('0-0'!AT89='17-18'!N7,'17-18'!O7,IF('0-0'!AT89='17-18'!N8,'17-18'!O8,IF('0-0'!AT89='17-18'!N9,'17-18'!O9,IF('0-0'!AT89='17-18'!N10,'17-18'!O10,IF('0-0'!AT89='17-18'!N11,'17-18'!N11,IF('0-0'!AT89='17-18'!N12,'17-18'!O12,IF('0-0'!AT89='17-18'!N13,'17-18'!O13,IF('0-0'!AT89='17-18'!N14,'17-18'!O14))))))))))))</f>
        <v>75000</v>
      </c>
      <c r="E39" s="10" t="s">
        <v>94</v>
      </c>
    </row>
    <row r="40" spans="1:17" x14ac:dyDescent="0.3">
      <c r="A40" s="9">
        <f>IF('0-0'!AO90='17-18'!P3,'17-18'!Q3,IF('0-0'!AO90='17-18'!P4,'17-18'!Q4,IF('0-0'!AO90='17-18'!P5,'17-18'!Q5,IF('0-0'!AO90='17-18'!P6,'17-18'!Q6,IF('0-0'!AO90='17-18'!P7,'17-18'!Q7,IF('0-0'!AO90='17-18'!P8,'17-18'!Q8,IF('0-0'!AO90='17-18'!P9,'17-18'!Q9,IF('0-0'!AO90='17-18'!P10,'17-18'!Q10,IF('0-0'!AO90='17-18'!P11,'17-18'!Q11,IF('0-0'!AO90='17-18'!P12,'17-18'!Q12,IF('0-0'!AO90='17-18'!P13,'17-18'!Q13,IF('0-0'!AO90='17-18'!P14,'17-18'!Q14))))))))))))</f>
        <v>39000</v>
      </c>
      <c r="B40" s="10" t="s">
        <v>96</v>
      </c>
      <c r="C40" s="10"/>
      <c r="D40" s="11">
        <f>IF('0-0'!AT90='17-18'!P3,'17-18'!Q3,IF('0-0'!AT90='17-18'!P4,'17-18'!Q4,IF('0-0'!AT90='17-18'!P5,'17-18'!Q5,IF('0-0'!AT90='17-18'!P6,'17-18'!Q6,IF('0-0'!AT90='17-18'!P7,'17-18'!Q7,IF('0-0'!AT90='17-18'!P8,'17-18'!Q8,IF('0-0'!AT90='17-18'!P9,'17-18'!Q9,IF('0-0'!AT90='17-18'!P10,'17-18'!Q10,IF('0-0'!AT90='17-18'!P11,'17-18'!Q11,IF('0-0'!AT90='17-18'!P12,'17-18'!Q12,IF('0-0'!AT90='17-18'!P13,'17-18'!Q13,IF('0-0'!AT90='17-18'!P14,'17-18'!Q14))))))))))))</f>
        <v>45000</v>
      </c>
      <c r="E40" s="10" t="s">
        <v>96</v>
      </c>
    </row>
    <row r="41" spans="1:17" x14ac:dyDescent="0.3">
      <c r="A41" s="9">
        <f>IF('0-0'!AO91='17-18'!F23,'17-18'!G23,IF('0-0'!AO91='17-18'!F24,'17-18'!G24,IF('0-0'!AO91='17-18'!F25,'17-18'!G25,IF('0-0'!AO91='17-18'!F26,'17-18'!G26,IF('0-0'!AO91='17-18'!F27,'17-18'!G27,IF('0-0'!AO91='17-18'!F28,'17-18'!G28,IF('0-0'!AO91='17-18'!F29,'17-18'!G29,IF('0-0'!AO91='17-18'!F30,'17-18'!G30,IF('0-0'!AO91='17-18'!F31,'17-18'!G31)))))))))</f>
        <v>0</v>
      </c>
      <c r="B41" s="10" t="s">
        <v>98</v>
      </c>
      <c r="C41" s="10"/>
      <c r="D41" s="11">
        <f>IF('0-0'!AT91='17-18'!F23,'17-18'!G23,IF('0-0'!AT91='17-18'!F24,'17-18'!G24,IF('0-0'!AT91='17-18'!F25,'17-18'!G25,IF('0-0'!AT91='17-18'!F26,'17-18'!G26,IF('0-0'!AT91='17-18'!F27,'17-18'!G27,IF('0-0'!AT91='17-18'!F28,'17-18'!G28,IF('0-0'!AT91='17-18'!F29,'17-18'!G29,IF('0-0'!AT91='17-18'!F30,'17-18'!G30,IF('0-0'!AT91='17-18'!F31,'17-18'!G31)))))))))</f>
        <v>0</v>
      </c>
      <c r="E41" s="10" t="s">
        <v>98</v>
      </c>
    </row>
    <row r="42" spans="1:17" x14ac:dyDescent="0.3">
      <c r="A42" s="12">
        <v>60000</v>
      </c>
      <c r="B42" s="13" t="s">
        <v>117</v>
      </c>
      <c r="C42" s="13"/>
      <c r="D42" s="12">
        <v>60000</v>
      </c>
      <c r="E42" s="13" t="s">
        <v>117</v>
      </c>
    </row>
    <row r="43" spans="1:17" x14ac:dyDescent="0.3">
      <c r="A43" s="14">
        <f>SUM(A31:A42)</f>
        <v>1897000</v>
      </c>
      <c r="B43" s="15" t="s">
        <v>118</v>
      </c>
      <c r="C43" s="15"/>
      <c r="D43" s="14">
        <f>SUM(D31:D42)</f>
        <v>1716000</v>
      </c>
      <c r="E43" s="15" t="s">
        <v>118</v>
      </c>
    </row>
    <row r="44" spans="1:17" x14ac:dyDescent="0.3">
      <c r="A44" s="16"/>
      <c r="B44" s="17" t="s">
        <v>119</v>
      </c>
      <c r="C44" s="17"/>
      <c r="D44" s="16"/>
      <c r="E44" s="17" t="s">
        <v>119</v>
      </c>
    </row>
    <row r="45" spans="1:17" x14ac:dyDescent="0.3">
      <c r="A45" s="18">
        <f>A43*A44%+A43</f>
        <v>1897000</v>
      </c>
      <c r="B45" s="19" t="s">
        <v>120</v>
      </c>
      <c r="C45" s="19"/>
      <c r="D45" s="18">
        <f>D43*D44%+D43</f>
        <v>1716000</v>
      </c>
      <c r="E45" s="19" t="s">
        <v>120</v>
      </c>
    </row>
    <row r="46" spans="1:17" x14ac:dyDescent="0.3">
      <c r="A46" s="9">
        <f>ROUND(A45,-3)</f>
        <v>1897000</v>
      </c>
      <c r="B46" s="20" t="s">
        <v>121</v>
      </c>
      <c r="C46" s="20"/>
      <c r="D46" s="9">
        <f>ROUND(D45,-3)</f>
        <v>1716000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3"/>
  <sheetViews>
    <sheetView topLeftCell="A11" zoomScale="85" zoomScaleNormal="85" workbookViewId="0">
      <selection activeCell="D44" sqref="D4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K5" s="6">
        <f>원가표!F4</f>
        <v>136000</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K6" s="6">
        <f>원가표!F5</f>
        <v>230000</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K7" s="6">
        <f>원가표!F6</f>
        <v>70000</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K8" s="6">
        <f>원가표!F7</f>
        <v>165000</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K9" s="6">
        <f>원가표!F8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K10" s="6">
        <f>원가표!F9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K11" s="6">
        <f>원가표!F10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K12" s="6">
        <f>원가표!F11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122</v>
      </c>
      <c r="B30" s="59"/>
      <c r="C30" s="8"/>
      <c r="D30" s="59" t="s">
        <v>123</v>
      </c>
      <c r="E30" s="59"/>
      <c r="F30">
        <f>원가표!A30</f>
        <v>0</v>
      </c>
      <c r="G30" s="6">
        <f>원가표!B30</f>
        <v>0</v>
      </c>
    </row>
    <row r="31" spans="1:18" x14ac:dyDescent="0.3">
      <c r="A31" s="9">
        <f>IF('0-0'!BA81='19-20'!A3,'19-20'!B3,IF('0-0'!BA81='19-20'!A4,'19-20'!B4,IF('0-0'!BA81='19-20'!A5,'19-20'!B5,IF('0-0'!BA81='19-20'!A6,'19-20'!B6,IF('0-0'!BA81='19-20'!A7,'19-20'!B7,IF('0-0'!BA81='19-20'!A8,'19-20'!B8,IF('0-0'!BA81='19-20'!A9,'19-20'!B9,IF('0-0'!BA81='19-20'!A10,'19-20'!B10,IF('0-0'!BA81='19-20'!A11,'19-20'!B11,IF('0-0'!BA81='19-20'!A12,'19-20'!B12,IF('0-0'!BA81='19-20'!A13,'19-20'!B13,IF('0-0'!BA81='19-20'!A14,'19-20'!B14,IF('0-0'!BA81='19-20'!A15,'19-20'!B15,IF('0-0'!BA81='19-20'!A16,'19-20'!B16))))))))))))))</f>
        <v>750000</v>
      </c>
      <c r="B31" s="10" t="s">
        <v>12</v>
      </c>
      <c r="C31" s="10"/>
      <c r="D31" s="11">
        <f>IF('0-0'!BF81='19-20'!A3,'19-20'!B3,IF('0-0'!BF81='19-20'!A4,'19-20'!B4,IF('0-0'!BF81='19-20'!A5,'19-20'!B5,IF('0-0'!BF81='19-20'!A6,'19-20'!B6,IF('0-0'!BF81='19-20'!A7,'19-20'!B7,IF('0-0'!BF81='19-20'!A8,'19-20'!B8,IF('0-0'!BF81='19-20'!A9,'19-20'!B9,IF('0-0'!BF81='19-20'!A10,'19-20'!B10,IF('0-0'!BF81='19-20'!A11,'19-20'!B11,IF('0-0'!BF81='19-20'!A12,'19-20'!B12,IF('0-0'!BF81='19-20'!A13,'19-20'!B13,IF('0-0'!BF81='19-20'!A14,'19-20'!B14,IF('0-0'!BF81='19-20'!A15,'19-20'!B15,IF('0-0'!BF81='19-20'!A16,'19-20'!B16))))))))))))))</f>
        <v>816000</v>
      </c>
      <c r="E31" s="10" t="s">
        <v>12</v>
      </c>
      <c r="F31">
        <f>원가표!A31</f>
        <v>0</v>
      </c>
      <c r="G31" s="6">
        <f>원가표!B31</f>
        <v>0</v>
      </c>
    </row>
    <row r="32" spans="1:18" x14ac:dyDescent="0.3">
      <c r="A32" s="9">
        <f>IF('0-0'!BA82='19-20'!D3,'19-20'!E3,IF('0-0'!BA82='19-20'!D4,'19-20'!E4,IF('0-0'!BA82='19-20'!D5,'19-20'!E5,IF('0-0'!BA82='19-20'!D6,'19-20'!E6,IF('0-0'!BA82='19-20'!D7,'19-20'!E7,IF('0-0'!BA82='19-20'!D8,'19-20'!E8,IF('0-0'!BA82='19-20'!D9,'19-20'!E9,IF('0-0'!BA82='19-20'!D10,'19-20'!E10,IF('0-0'!BA82='19-20'!D11,'19-20'!E11,IF('0-0'!BA82='19-20'!D12,'19-20'!E12,IF('0-0'!BA82='19-20'!D13,'19-20'!E13,IF('0-0'!BA82='19-20'!D14,'19-20'!E14))))))))))))</f>
        <v>80000</v>
      </c>
      <c r="B32" s="10" t="s">
        <v>82</v>
      </c>
      <c r="C32" s="10"/>
      <c r="D32" s="11">
        <f>IF('0-0'!BF82='19-20'!D3,'19-20'!E3,IF('0-0'!BF82='19-20'!D4,'19-20'!E4,IF('0-0'!BF82='19-20'!D5,'19-20'!E5,IF('0-0'!BF82='19-20'!D6,'19-20'!E6,IF('0-0'!BF82='19-20'!D7,'19-20'!E7,IF('0-0'!BF82='19-20'!D8,'19-20'!E8,IF('0-0'!BF82='19-20'!D9,'19-20'!E9,IF('0-0'!BF82='19-20'!D10,'19-20'!E10,IF('0-0'!BF82='19-20'!D11,'19-20'!E11,IF('0-0'!BF82='19-20'!D12,'19-20'!E12,IF('0-0'!BF82='19-20'!D13,'19-20'!E13,IF('0-0'!BF82='19-20'!D14,'19-20'!E14))))))))))))</f>
        <v>80000</v>
      </c>
      <c r="E32" s="10" t="s">
        <v>82</v>
      </c>
      <c r="F32">
        <f>원가표!A32</f>
        <v>0</v>
      </c>
      <c r="G32" s="6">
        <f>원가표!B32</f>
        <v>0</v>
      </c>
    </row>
    <row r="33" spans="1:17" x14ac:dyDescent="0.3">
      <c r="A33" s="9">
        <f>IF('0-0'!BA83='19-20'!F3,'19-20'!G3,IF('0-0'!BA83='19-20'!F4,'19-20'!G4,IF('0-0'!BA83='19-20'!F5,'19-20'!G5,IF('0-0'!BA83='19-20'!F6,'19-20'!G6,IF('0-0'!BA83='19-20'!F7,'19-20'!G7,IF('0-0'!BA83='19-20'!F8,'19-20'!G8,IF('0-0'!BA83='19-20'!F9,'19-20'!G9,IF('0-0'!BA83='19-20'!F10,'19-20'!G10,IF('0-0'!BA83='19-20'!F11,'19-20'!G11,IF('0-0'!BA83='19-20'!F12,'19-20'!G12,IF('0-0'!BA83='19-20'!F13,'19-20'!G13,IF('0-0'!BA83='19-20'!F14,'19-20'!G14))))))))))))</f>
        <v>490000</v>
      </c>
      <c r="B33" s="10" t="s">
        <v>84</v>
      </c>
      <c r="C33" s="10"/>
      <c r="D33" s="11">
        <f>IF('0-0'!BF83='19-20'!F3,'19-20'!G3,IF('0-0'!BF83='19-20'!F4,'19-20'!G4,IF('0-0'!BF83='19-20'!F5,'19-20'!G5,IF('0-0'!BF83='19-20'!F6,'19-20'!G6,IF('0-0'!BF83='19-20'!F7,'19-20'!G7,IF('0-0'!BF83='19-20'!F8,'19-20'!G8,IF('0-0'!BF83='19-20'!F9,'19-20'!G9,IF('0-0'!BF83='19-20'!F10,'19-20'!G10,IF('0-0'!BF83='19-20'!F11,'19-20'!G11,IF('0-0'!BF83='19-20'!F12,'19-20'!G12,IF('0-0'!BF83='19-20'!F13,'19-20'!G13,IF('0-0'!BF83='19-20'!F14,'19-20'!G14,IF('0-0'!BF83='19-20'!F15,'19-20'!G15,IF('0-0'!BF83='19-20'!F16,'19-20'!G16,IF('0-0'!BF83='19-20'!F17,'19-20'!G17,IF('0-0'!BF83='19-20'!F18,'19-20'!G18,IF('0-0'!BF83='19-20'!F19,'19-20'!G19,IF('0-0'!BF83='19-20'!F20,'19-20'!G20,IF('0-0'!BF83='19-20'!F21,'19-20'!G21)))))))))))))))))))</f>
        <v>1200000</v>
      </c>
      <c r="E33" s="10" t="s">
        <v>84</v>
      </c>
      <c r="F33">
        <f>원가표!A33</f>
        <v>0</v>
      </c>
      <c r="G33" s="6">
        <f>원가표!B33</f>
        <v>0</v>
      </c>
    </row>
    <row r="34" spans="1:17" x14ac:dyDescent="0.3">
      <c r="A34" s="9">
        <f>IF('0-0'!BA84='19-20'!H3,'19-20'!I3,IF('0-0'!BA84='19-20'!H4,'19-20'!I4,IF('0-0'!BA84='19-20'!H5,'19-20'!I5,IF('0-0'!BA84='19-20'!H6,'19-20'!I6,IF('0-0'!BA84='19-20'!H7,'19-20'!I7,IF('0-0'!BA84='19-20'!H8,'19-20'!I8,IF('0-0'!BA84='19-20'!H9,'19-20'!I9,IF('0-0'!BA84='19-20'!H10,'19-20'!I10,IF('0-0'!BA84='19-20'!H11,'19-20'!I11,IF('0-0'!BA84='19-20'!H12,'19-20'!I12,IF('0-0'!BA84='19-20'!H13,'19-20'!I13,IF('0-0'!BA84='19-20'!H14,'19-20'!I14))))))))))))</f>
        <v>265000</v>
      </c>
      <c r="B34" s="10" t="s">
        <v>87</v>
      </c>
      <c r="C34" s="10"/>
      <c r="D34" s="11">
        <f>IF('0-0'!BF84='19-20'!H3,'19-20'!I3,IF('0-0'!BF84='19-20'!H4,'19-20'!I4,IF('0-0'!BF84='19-20'!H5,'19-20'!I5,IF('0-0'!BF84='19-20'!H6,'19-20'!I6,IF('0-0'!BF84='19-20'!H7,'19-20'!I7,IF('0-0'!BF84='19-20'!H8,'19-20'!I8,IF('0-0'!BF84='19-20'!H9,'19-20'!I9,IF('0-0'!BF84='19-20'!H10,'19-20'!I10,IF('0-0'!BF84='19-20'!H11,'19-20'!I11,IF('0-0'!BF84='19-20'!H12,'19-20'!I12,IF('0-0'!BF84='19-20'!H13,'19-20'!I13,IF('0-0'!BF84='19-20'!H14,'19-20'!I14))))))))))))</f>
        <v>265000</v>
      </c>
      <c r="E34" s="10" t="s">
        <v>87</v>
      </c>
      <c r="F34">
        <f>원가표!A34</f>
        <v>0</v>
      </c>
      <c r="G34" s="6">
        <f>원가표!B34</f>
        <v>0</v>
      </c>
    </row>
    <row r="35" spans="1:17" x14ac:dyDescent="0.3">
      <c r="A35" s="9">
        <f>IF('0-0'!BA85='19-20'!J3,'19-20'!K3,IF('0-0'!BA85='19-20'!J4,'19-20'!K4,IF('0-0'!BA85='19-20'!J5,'19-20'!K5,IF('0-0'!BA85='19-20'!J6,'19-20'!K6,IF('0-0'!BA85='19-20'!J7,'19-20'!K7,IF('0-0'!BA85='19-20'!J8,'19-20'!K8,IF('0-0'!BA85='19-20'!J9,'19-20'!K9,IF('0-0'!BA85='19-20'!J10,'19-20'!K10,IF('0-0'!BA85='19-20'!J11,'19-20'!K11,IF('0-0'!BA85='19-20'!J12,'19-20'!K12,IF('0-0'!BA85='19-20'!J13,'19-20'!K13,IF('0-0'!BA85='19-20'!J14,'19-20'!K14))))))))))))</f>
        <v>230000</v>
      </c>
      <c r="B35" s="10" t="s">
        <v>90</v>
      </c>
      <c r="C35" s="10"/>
      <c r="D35" s="11">
        <f>IF('0-0'!BF85='19-20'!J3,'19-20'!K3,IF('0-0'!BF85='19-20'!J4,'19-20'!K4,IF('0-0'!BF85='19-20'!J5,'19-20'!K5,IF('0-0'!BF85='19-20'!J6,'19-20'!K6,IF('0-0'!BF85='19-20'!J7,'19-20'!K7,IF('0-0'!BF85='19-20'!J8,'19-20'!K8,IF('0-0'!BF85='19-20'!J9,'19-20'!K9,IF('0-0'!BF85='19-20'!J10,'19-20'!K10,IF('0-0'!BF85='19-20'!J11,'19-20'!K11,IF('0-0'!BF85='19-20'!J12,'19-20'!K12,IF('0-0'!BF85='19-20'!J13,'19-20'!K13,IF('0-0'!BF85='19-20'!J14,'19-20'!K14))))))))))))</f>
        <v>230000</v>
      </c>
      <c r="E35" s="10" t="s">
        <v>90</v>
      </c>
    </row>
    <row r="36" spans="1:17" x14ac:dyDescent="0.3">
      <c r="A36" s="9">
        <f>IF('0-0'!BA86='19-20'!L3,'19-20'!M3,IF('0-0'!BA86='19-20'!L4,'19-20'!M4,IF('0-0'!BA86='19-20'!L5,'19-20'!M5,IF('0-0'!BA86='19-20'!L6,'19-20'!M6,IF('0-0'!BA86='19-20'!L7,'19-20'!M7,IF('0-0'!BA86='19-20'!L8,'19-20'!M8,IF('0-0'!BA86='19-20'!L9,'19-20'!M9,IF('0-0'!BA86='19-20'!L10,'19-20'!M10,IF('0-0'!BA86='19-20'!L11,'19-20'!M11,IF('0-0'!BA86='19-20'!L12,'19-20'!M12,IF('0-0'!BA86='19-20'!L13,'19-20'!M13,IF('0-0'!BA86='19-20'!L14,'19-20'!M14))))))))))))</f>
        <v>88000</v>
      </c>
      <c r="B36" s="10" t="s">
        <v>32</v>
      </c>
      <c r="C36" s="10"/>
      <c r="D36" s="11">
        <f>IF('0-0'!BF86='19-20'!L3,'19-20'!M3,IF('0-0'!BF86='19-20'!L4,'19-20'!M4,IF('0-0'!BF86='19-20'!L5,'19-20'!M5,IF('0-0'!BF86='19-20'!L6,'19-20'!M6,IF('0-0'!BF86='19-20'!L7,'19-20'!M7,IF('0-0'!BF86='19-20'!L8,'19-20'!M8,IF('0-0'!BF86='19-20'!L9,'19-20'!M9,IF('0-0'!BF86='19-20'!L10,'19-20'!M10,IF('0-0'!BF86='19-20'!L11,'19-20'!M11,IF('0-0'!BF86='19-20'!L12,'19-20'!M12,IF('0-0'!BF86='19-20'!L13,'19-20'!M13,IF('0-0'!BF86='19-20'!L14,'19-20'!M14))))))))))))</f>
        <v>88000</v>
      </c>
      <c r="E36" s="10" t="s">
        <v>32</v>
      </c>
    </row>
    <row r="37" spans="1:17" x14ac:dyDescent="0.3">
      <c r="A37" s="9">
        <f>IF('0-0'!BA87='19-20'!A23,'19-20'!B23,IF('0-0'!BA87='19-20'!A24,'19-20'!B24,IF('0-0'!BA87='19-20'!A25,'19-20'!B25,IF('0-0'!BA87='19-20'!A26,'19-20'!B26,IF('0-0'!BA87='19-20'!A27,'19-20'!B27,IF('0-0'!BA87='19-20'!A28,'19-20'!B28,IF('0-0'!BA87='19-20'!A29,'19-20'!B29)))))))</f>
        <v>0</v>
      </c>
      <c r="B37" s="10" t="s">
        <v>34</v>
      </c>
      <c r="C37" s="10"/>
      <c r="D37" s="11">
        <f>IF('0-0'!BF87='19-20'!A23,'19-20'!B23,IF('0-0'!BF87='19-20'!A24,'19-20'!B24,IF('0-0'!BF87='19-20'!A25,'19-20'!B25,IF('0-0'!BF87='19-20'!A26,'19-20'!B26,IF('0-0'!BF87='19-20'!A27,'19-20'!B27,IF('0-0'!BF87='19-20'!A28,'19-20'!B28,IF('0-0'!BF87='19-20'!A29,'19-20'!B29)))))))</f>
        <v>0</v>
      </c>
      <c r="E37" s="10" t="s">
        <v>34</v>
      </c>
    </row>
    <row r="38" spans="1:17" x14ac:dyDescent="0.3">
      <c r="A38" s="9"/>
      <c r="B38" s="10" t="s">
        <v>36</v>
      </c>
      <c r="C38" s="10"/>
      <c r="D38" s="11"/>
      <c r="E38" s="10" t="s">
        <v>36</v>
      </c>
    </row>
    <row r="39" spans="1:17" x14ac:dyDescent="0.3">
      <c r="A39" s="9">
        <f>IF('0-0'!BA89='19-20'!N3,'19-20'!O3,IF('0-0'!BA89='19-20'!N4,'19-20'!O4,IF('0-0'!BA89='19-20'!N5,'19-20'!O5,IF('0-0'!BA89='19-20'!N6,'19-20'!O6,IF('0-0'!BA89='19-20'!N7,'19-20'!O7,IF('0-0'!BA89='19-20'!N8,'19-20'!O8,IF('0-0'!BA89='19-20'!N9,'19-20'!O9,IF('0-0'!BA89='19-20'!N10,'19-20'!O10,IF('0-0'!BA89='19-20'!N11,'19-20'!N11,IF('0-0'!BA89='19-20'!N12,'19-20'!O12,IF('0-0'!BA89='19-20'!N13,'19-20'!O13,IF('0-0'!BA89='19-20'!N14,'19-20'!O14))))))))))))</f>
        <v>75000</v>
      </c>
      <c r="B39" s="10" t="s">
        <v>94</v>
      </c>
      <c r="C39" s="10"/>
      <c r="D39" s="11">
        <f>IF('0-0'!BF89='19-20'!N3,'19-20'!O3,IF('0-0'!BF89='19-20'!N4,'19-20'!O4,IF('0-0'!BF89='19-20'!N5,'19-20'!O5,IF('0-0'!BF89='19-20'!N6,'19-20'!O6,IF('0-0'!BF89='19-20'!N7,'19-20'!O7,IF('0-0'!BF89='19-20'!N8,'19-20'!O8,IF('0-0'!BF89='19-20'!N9,'19-20'!O9,IF('0-0'!BF89='19-20'!N10,'19-20'!O10,IF('0-0'!BF89='19-20'!N11,'19-20'!N11,IF('0-0'!BF89='19-20'!N12,'19-20'!O12,IF('0-0'!BF89='19-20'!N13,'19-20'!O13,IF('0-0'!BF89='19-20'!N14,'19-20'!O14))))))))))))</f>
        <v>89000</v>
      </c>
      <c r="E39" s="10" t="s">
        <v>94</v>
      </c>
    </row>
    <row r="40" spans="1:17" x14ac:dyDescent="0.3">
      <c r="A40" s="9">
        <f>IF('0-0'!BA90='19-20'!P3,'19-20'!Q3,IF('0-0'!BA90='19-20'!P4,'19-20'!Q4,IF('0-0'!BA90='19-20'!P5,'19-20'!Q5,IF('0-0'!BA90='19-20'!P6,'19-20'!Q6,IF('0-0'!BA90='19-20'!P7,'19-20'!Q7,IF('0-0'!BA90='19-20'!P8,'19-20'!Q8,IF('0-0'!BA90='19-20'!P9,'19-20'!Q9,IF('0-0'!BA90='19-20'!P10,'19-20'!Q10,IF('0-0'!BA90='19-20'!P11,'19-20'!Q11,IF('0-0'!BA90='19-20'!P12,'19-20'!Q12,IF('0-0'!BA90='19-20'!P13,'19-20'!Q13,IF('0-0'!BA90='19-20'!P14,'19-20'!Q14))))))))))))</f>
        <v>39000</v>
      </c>
      <c r="B40" s="10" t="s">
        <v>96</v>
      </c>
      <c r="C40" s="10"/>
      <c r="D40" s="11">
        <f>IF('0-0'!BF90='19-20'!P3,'19-20'!Q3,IF('0-0'!BF90='19-20'!P4,'19-20'!Q4,IF('0-0'!BF90='19-20'!P5,'19-20'!Q5,IF('0-0'!BF90='19-20'!P6,'19-20'!Q6,IF('0-0'!BF90='19-20'!P7,'19-20'!Q7,IF('0-0'!BF90='19-20'!P8,'19-20'!Q8,IF('0-0'!BF90='19-20'!P9,'19-20'!Q9,IF('0-0'!BF90='19-20'!P10,'19-20'!Q10,IF('0-0'!BF90='19-20'!P11,'19-20'!Q11,IF('0-0'!BF90='19-20'!P12,'19-20'!Q12,IF('0-0'!BF90='19-20'!P13,'19-20'!Q13,IF('0-0'!BF90='19-20'!P14,'19-20'!Q14))))))))))))</f>
        <v>45000</v>
      </c>
      <c r="E40" s="10" t="s">
        <v>96</v>
      </c>
    </row>
    <row r="41" spans="1:17" x14ac:dyDescent="0.3">
      <c r="A41" s="9">
        <f>IF('0-0'!BA91='1-2'!F23,'1-2'!G23,IF('0-0'!BA91='1-2'!F24,'1-2'!G24,IF('0-0'!BA91='1-2'!F25,'1-2'!G25,IF('0-0'!BA91='1-2'!F26,'1-2'!G26,IF('0-0'!BA91='1-2'!F27,'1-2'!G27,IF('0-0'!BA91='1-2'!F28,'1-2'!G28,IF('0-0'!BA91='1-2'!F29,'1-2'!G29,IF('0-0'!BA91='1-2'!F30,'1-2'!G30,IF('0-0'!BA91='1-2'!F31,'1-2'!G31)))))))))</f>
        <v>0</v>
      </c>
      <c r="B41" s="10" t="s">
        <v>98</v>
      </c>
      <c r="C41" s="10"/>
      <c r="D41" s="11">
        <f>IF('0-0'!BF91='1-2'!F23,'1-2'!G23,IF('0-0'!BF91='1-2'!F24,'1-2'!G24,IF('0-0'!BF91='1-2'!F25,'1-2'!G25,IF('0-0'!BF91='1-2'!F26,'1-2'!G26,IF('0-0'!BF91='1-2'!F27,'1-2'!G27,IF('0-0'!BF91='1-2'!F28,'1-2'!G28,IF('0-0'!BF91='1-2'!F29,'1-2'!G29,IF('0-0'!BF91='1-2'!F30,'1-2'!G30,IF('0-0'!BF91='1-2'!F31,'1-2'!G31)))))))))</f>
        <v>0</v>
      </c>
      <c r="E41" s="10" t="s">
        <v>98</v>
      </c>
    </row>
    <row r="42" spans="1:17" x14ac:dyDescent="0.3">
      <c r="A42" s="12">
        <v>60000</v>
      </c>
      <c r="B42" s="13" t="s">
        <v>117</v>
      </c>
      <c r="C42" s="13"/>
      <c r="D42" s="12">
        <v>60000</v>
      </c>
      <c r="E42" s="13" t="s">
        <v>117</v>
      </c>
    </row>
    <row r="43" spans="1:17" x14ac:dyDescent="0.3">
      <c r="A43" s="14">
        <f>SUM(A31:A42)</f>
        <v>2077000</v>
      </c>
      <c r="B43" s="15" t="s">
        <v>118</v>
      </c>
      <c r="C43" s="15"/>
      <c r="D43" s="14">
        <f>SUM(D31:D42)</f>
        <v>2873000</v>
      </c>
      <c r="E43" s="15" t="s">
        <v>118</v>
      </c>
    </row>
    <row r="44" spans="1:17" x14ac:dyDescent="0.3">
      <c r="A44" s="16"/>
      <c r="B44" s="17" t="s">
        <v>119</v>
      </c>
      <c r="C44" s="17"/>
      <c r="D44" s="16"/>
      <c r="E44" s="17" t="s">
        <v>119</v>
      </c>
    </row>
    <row r="45" spans="1:17" x14ac:dyDescent="0.3">
      <c r="A45" s="18">
        <f>A43*A44%+A43</f>
        <v>2077000</v>
      </c>
      <c r="B45" s="19" t="s">
        <v>120</v>
      </c>
      <c r="C45" s="19"/>
      <c r="D45" s="18">
        <f>D43*D44%+D43</f>
        <v>2873000</v>
      </c>
      <c r="E45" s="19" t="s">
        <v>120</v>
      </c>
    </row>
    <row r="46" spans="1:17" x14ac:dyDescent="0.3">
      <c r="A46" s="9">
        <f>ROUND(A45,-3)</f>
        <v>2077000</v>
      </c>
      <c r="B46" s="20" t="s">
        <v>121</v>
      </c>
      <c r="C46" s="20"/>
      <c r="D46" s="9">
        <f>ROUND(D45,-3)</f>
        <v>2873000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1"/>
  <sheetViews>
    <sheetView tabSelected="1" zoomScale="70" zoomScaleNormal="70" workbookViewId="0">
      <selection activeCell="H6" sqref="H6"/>
    </sheetView>
  </sheetViews>
  <sheetFormatPr defaultRowHeight="16.5" x14ac:dyDescent="0.3"/>
  <cols>
    <col min="1" max="1" width="29.625" style="2" bestFit="1" customWidth="1"/>
    <col min="2" max="2" width="9.875" style="2" bestFit="1" customWidth="1"/>
    <col min="3" max="3" width="32.625" style="2" bestFit="1" customWidth="1"/>
    <col min="4" max="4" width="9.875" style="2" bestFit="1" customWidth="1"/>
    <col min="5" max="5" width="39" style="2" bestFit="1" customWidth="1"/>
    <col min="6" max="6" width="9" style="2"/>
    <col min="7" max="7" width="44.375" style="2" bestFit="1" customWidth="1"/>
    <col min="8" max="8" width="8.5" style="2" bestFit="1" customWidth="1"/>
    <col min="9" max="9" width="39.25" style="2" bestFit="1" customWidth="1"/>
    <col min="10" max="10" width="9" style="2"/>
    <col min="11" max="11" width="30.375" style="2" bestFit="1" customWidth="1"/>
    <col min="12" max="16384" width="9" style="2"/>
  </cols>
  <sheetData>
    <row r="1" spans="1:12" x14ac:dyDescent="0.3">
      <c r="A1" s="28" t="s">
        <v>84</v>
      </c>
      <c r="B1" s="26" t="s">
        <v>107</v>
      </c>
      <c r="C1" s="28" t="s">
        <v>87</v>
      </c>
      <c r="D1" s="26" t="s">
        <v>107</v>
      </c>
      <c r="E1" s="28" t="s">
        <v>90</v>
      </c>
      <c r="F1" s="26" t="s">
        <v>107</v>
      </c>
      <c r="G1" s="28" t="s">
        <v>32</v>
      </c>
      <c r="H1" s="26" t="s">
        <v>107</v>
      </c>
      <c r="I1" s="28" t="s">
        <v>94</v>
      </c>
      <c r="J1" s="26" t="s">
        <v>107</v>
      </c>
      <c r="K1" s="28" t="s">
        <v>96</v>
      </c>
      <c r="L1" s="26" t="s">
        <v>107</v>
      </c>
    </row>
    <row r="2" spans="1:12" x14ac:dyDescent="0.3">
      <c r="A2" s="30" t="s">
        <v>150</v>
      </c>
      <c r="B2" s="39">
        <v>0</v>
      </c>
      <c r="C2" s="2" t="s">
        <v>151</v>
      </c>
      <c r="D2" s="26">
        <v>40000</v>
      </c>
      <c r="E2" s="2" t="s">
        <v>138</v>
      </c>
      <c r="F2" s="26">
        <v>85000</v>
      </c>
      <c r="G2" s="2" t="s">
        <v>152</v>
      </c>
      <c r="H2" s="26">
        <v>56000</v>
      </c>
      <c r="I2" s="2" t="s">
        <v>153</v>
      </c>
      <c r="J2" s="26">
        <v>40000</v>
      </c>
      <c r="K2" s="2" t="s">
        <v>139</v>
      </c>
      <c r="L2" s="39">
        <v>28000</v>
      </c>
    </row>
    <row r="3" spans="1:12" x14ac:dyDescent="0.3">
      <c r="A3" s="31" t="s">
        <v>24</v>
      </c>
      <c r="B3" s="39">
        <v>0</v>
      </c>
      <c r="C3" s="2" t="s">
        <v>154</v>
      </c>
      <c r="D3" s="26">
        <v>85000</v>
      </c>
      <c r="E3" s="2" t="s">
        <v>140</v>
      </c>
      <c r="F3" s="26">
        <v>120000</v>
      </c>
      <c r="G3" s="2" t="s">
        <v>155</v>
      </c>
      <c r="H3" s="26">
        <v>90000</v>
      </c>
      <c r="I3" s="2" t="s">
        <v>156</v>
      </c>
      <c r="J3" s="26">
        <v>46000</v>
      </c>
      <c r="K3" s="2" t="s">
        <v>141</v>
      </c>
      <c r="L3" s="39">
        <v>20000</v>
      </c>
    </row>
    <row r="4" spans="1:12" x14ac:dyDescent="0.3">
      <c r="A4" s="31" t="s">
        <v>157</v>
      </c>
      <c r="B4" s="39">
        <v>0</v>
      </c>
      <c r="C4" s="2" t="s">
        <v>158</v>
      </c>
      <c r="D4" s="26">
        <v>169000</v>
      </c>
      <c r="E4" s="2" t="s">
        <v>66</v>
      </c>
      <c r="F4" s="2">
        <v>136000</v>
      </c>
      <c r="G4" s="2" t="s">
        <v>245</v>
      </c>
      <c r="H4" s="26">
        <v>70000</v>
      </c>
      <c r="I4" s="2" t="s">
        <v>159</v>
      </c>
      <c r="J4" s="26">
        <v>58000</v>
      </c>
      <c r="K4" s="2" t="s">
        <v>142</v>
      </c>
      <c r="L4" s="39">
        <v>35000</v>
      </c>
    </row>
    <row r="5" spans="1:12" x14ac:dyDescent="0.3">
      <c r="A5" s="31" t="s">
        <v>160</v>
      </c>
      <c r="B5" s="39">
        <v>0</v>
      </c>
      <c r="C5" s="2" t="s">
        <v>161</v>
      </c>
      <c r="D5" s="2">
        <v>120000</v>
      </c>
      <c r="E5" s="2" t="s">
        <v>162</v>
      </c>
      <c r="F5" s="26">
        <v>230000</v>
      </c>
      <c r="G5" s="45" t="s">
        <v>250</v>
      </c>
      <c r="H5" s="26">
        <v>120000</v>
      </c>
      <c r="I5" s="2" t="s">
        <v>163</v>
      </c>
      <c r="J5" s="26">
        <v>75000</v>
      </c>
      <c r="K5" s="2" t="s">
        <v>143</v>
      </c>
      <c r="L5" s="39">
        <v>28000</v>
      </c>
    </row>
    <row r="6" spans="1:12" x14ac:dyDescent="0.3">
      <c r="A6" s="31" t="s">
        <v>164</v>
      </c>
      <c r="B6" s="39">
        <v>0</v>
      </c>
      <c r="C6" s="2" t="s">
        <v>165</v>
      </c>
      <c r="D6" s="26">
        <v>265000</v>
      </c>
      <c r="E6" s="2" t="s">
        <v>232</v>
      </c>
      <c r="F6" s="26">
        <v>70000</v>
      </c>
      <c r="G6" s="2" t="s">
        <v>166</v>
      </c>
      <c r="H6" s="2">
        <v>88000</v>
      </c>
      <c r="I6" s="2" t="s">
        <v>167</v>
      </c>
      <c r="J6" s="26">
        <v>89000</v>
      </c>
      <c r="K6" s="2" t="s">
        <v>168</v>
      </c>
      <c r="L6" s="39">
        <v>39000</v>
      </c>
    </row>
    <row r="7" spans="1:12" x14ac:dyDescent="0.3">
      <c r="A7" s="31" t="s">
        <v>169</v>
      </c>
      <c r="B7" s="39">
        <v>120000</v>
      </c>
      <c r="D7" s="26"/>
      <c r="E7" s="2" t="s">
        <v>234</v>
      </c>
      <c r="F7" s="26">
        <v>165000</v>
      </c>
      <c r="H7" s="26"/>
      <c r="K7" s="2" t="s">
        <v>170</v>
      </c>
      <c r="L7" s="39">
        <v>45000</v>
      </c>
    </row>
    <row r="8" spans="1:12" x14ac:dyDescent="0.3">
      <c r="A8" s="31" t="s">
        <v>171</v>
      </c>
      <c r="B8" s="39">
        <v>235000</v>
      </c>
      <c r="D8" s="26"/>
      <c r="F8" s="26"/>
      <c r="H8" s="26"/>
      <c r="J8" s="26"/>
      <c r="K8" s="2" t="s">
        <v>209</v>
      </c>
      <c r="L8" s="39">
        <v>20000</v>
      </c>
    </row>
    <row r="9" spans="1:12" x14ac:dyDescent="0.3">
      <c r="A9" s="31" t="s">
        <v>172</v>
      </c>
      <c r="B9" s="39">
        <v>260000</v>
      </c>
      <c r="D9" s="26"/>
      <c r="F9" s="26"/>
      <c r="H9" s="26"/>
      <c r="J9" s="26"/>
      <c r="K9" s="2" t="s">
        <v>237</v>
      </c>
      <c r="L9" s="39">
        <v>39000</v>
      </c>
    </row>
    <row r="10" spans="1:12" x14ac:dyDescent="0.3">
      <c r="A10" s="31" t="s">
        <v>173</v>
      </c>
      <c r="B10" s="39">
        <v>300000</v>
      </c>
      <c r="D10" s="26"/>
      <c r="F10" s="26"/>
      <c r="H10" s="26"/>
      <c r="J10" s="26"/>
      <c r="L10" s="39"/>
    </row>
    <row r="11" spans="1:12" x14ac:dyDescent="0.3">
      <c r="A11" s="31" t="s">
        <v>174</v>
      </c>
      <c r="B11" s="39">
        <v>389000</v>
      </c>
      <c r="D11" s="26"/>
      <c r="F11" s="26"/>
      <c r="H11" s="26"/>
      <c r="J11" s="26"/>
      <c r="L11" s="39"/>
    </row>
    <row r="12" spans="1:12" x14ac:dyDescent="0.3">
      <c r="A12" s="31" t="s">
        <v>175</v>
      </c>
      <c r="B12" s="39">
        <v>490000</v>
      </c>
      <c r="D12" s="26"/>
      <c r="F12" s="26"/>
      <c r="H12" s="26"/>
      <c r="J12" s="26"/>
      <c r="L12" s="39"/>
    </row>
    <row r="13" spans="1:12" x14ac:dyDescent="0.3">
      <c r="A13" s="31" t="s">
        <v>176</v>
      </c>
      <c r="B13" s="39">
        <v>1300000</v>
      </c>
      <c r="D13" s="26"/>
      <c r="F13" s="26"/>
      <c r="H13" s="26"/>
      <c r="J13" s="26"/>
      <c r="L13" s="39"/>
    </row>
    <row r="14" spans="1:12" x14ac:dyDescent="0.3">
      <c r="A14" s="2" t="s">
        <v>174</v>
      </c>
      <c r="B14" s="39">
        <v>390000</v>
      </c>
      <c r="D14" s="26"/>
      <c r="F14" s="26"/>
      <c r="H14" s="26"/>
      <c r="J14" s="26"/>
      <c r="L14" s="39"/>
    </row>
    <row r="15" spans="1:12" x14ac:dyDescent="0.3">
      <c r="A15" s="2" t="s">
        <v>177</v>
      </c>
      <c r="B15" s="39">
        <v>750000</v>
      </c>
      <c r="D15" s="26"/>
      <c r="F15" s="26"/>
      <c r="H15" s="26"/>
      <c r="J15" s="26"/>
      <c r="L15" s="39"/>
    </row>
    <row r="16" spans="1:12" x14ac:dyDescent="0.3">
      <c r="A16" s="2" t="s">
        <v>178</v>
      </c>
      <c r="B16" s="39">
        <v>1200000</v>
      </c>
      <c r="D16" s="26"/>
      <c r="F16" s="26"/>
      <c r="H16" s="26"/>
      <c r="J16" s="26"/>
      <c r="L16" s="39"/>
    </row>
    <row r="17" spans="1:12" x14ac:dyDescent="0.3">
      <c r="A17" s="2" t="s">
        <v>230</v>
      </c>
      <c r="B17" s="39">
        <v>0</v>
      </c>
      <c r="D17" s="26"/>
      <c r="F17" s="26"/>
      <c r="H17" s="26"/>
      <c r="J17" s="26"/>
      <c r="L17" s="39"/>
    </row>
    <row r="18" spans="1:12" x14ac:dyDescent="0.3">
      <c r="A18" s="31" t="s">
        <v>246</v>
      </c>
      <c r="B18" s="39">
        <v>630000</v>
      </c>
      <c r="D18" s="26"/>
      <c r="F18" s="26"/>
      <c r="H18" s="26"/>
      <c r="J18" s="26"/>
      <c r="L18" s="39"/>
    </row>
    <row r="19" spans="1:12" x14ac:dyDescent="0.3">
      <c r="B19" s="39"/>
      <c r="D19" s="26"/>
      <c r="F19" s="26"/>
      <c r="H19" s="26"/>
      <c r="J19" s="26"/>
      <c r="L19" s="39"/>
    </row>
    <row r="20" spans="1:12" x14ac:dyDescent="0.3">
      <c r="B20" s="39"/>
      <c r="D20" s="26"/>
      <c r="F20" s="26"/>
      <c r="H20" s="26"/>
      <c r="J20" s="26"/>
      <c r="L20" s="39"/>
    </row>
    <row r="21" spans="1:12" x14ac:dyDescent="0.3">
      <c r="B21" s="39"/>
      <c r="D21" s="26"/>
      <c r="F21" s="26"/>
      <c r="H21" s="26"/>
      <c r="J21" s="26"/>
      <c r="L21" s="39"/>
    </row>
    <row r="22" spans="1:12" x14ac:dyDescent="0.3">
      <c r="A22" s="28" t="s">
        <v>42</v>
      </c>
      <c r="B22" s="26"/>
      <c r="C22" s="29" t="s">
        <v>12</v>
      </c>
      <c r="D22" s="6" t="s">
        <v>107</v>
      </c>
      <c r="G22" s="2" t="s">
        <v>82</v>
      </c>
      <c r="H22" s="26" t="s">
        <v>107</v>
      </c>
      <c r="I22" t="s">
        <v>114</v>
      </c>
      <c r="J22" s="6"/>
      <c r="L22" s="26"/>
    </row>
    <row r="23" spans="1:12" x14ac:dyDescent="0.3">
      <c r="A23" s="2" t="s">
        <v>179</v>
      </c>
      <c r="B23" s="26">
        <v>125000</v>
      </c>
      <c r="C23" s="5" t="s">
        <v>180</v>
      </c>
      <c r="D23" s="6">
        <v>100000</v>
      </c>
      <c r="E23" s="32" t="s">
        <v>181</v>
      </c>
      <c r="G23" s="2" t="s">
        <v>182</v>
      </c>
      <c r="H23" s="26">
        <v>0</v>
      </c>
      <c r="I23" t="s">
        <v>183</v>
      </c>
      <c r="J23" s="6">
        <v>0</v>
      </c>
      <c r="L23" s="26"/>
    </row>
    <row r="24" spans="1:12" x14ac:dyDescent="0.3">
      <c r="A24" s="27" t="s">
        <v>184</v>
      </c>
      <c r="B24" s="26">
        <v>160000</v>
      </c>
      <c r="C24" t="s">
        <v>185</v>
      </c>
      <c r="D24" s="6">
        <v>165000</v>
      </c>
      <c r="E24" s="33" t="s">
        <v>181</v>
      </c>
      <c r="F24" s="26"/>
      <c r="G24" s="2" t="s">
        <v>212</v>
      </c>
      <c r="H24" s="26">
        <v>80000</v>
      </c>
      <c r="I24" t="s">
        <v>144</v>
      </c>
      <c r="J24" s="6">
        <v>52000</v>
      </c>
      <c r="L24" s="26"/>
    </row>
    <row r="25" spans="1:12" x14ac:dyDescent="0.3">
      <c r="B25" s="26"/>
      <c r="C25" t="s">
        <v>186</v>
      </c>
      <c r="D25" s="6">
        <v>200000</v>
      </c>
      <c r="E25" s="32" t="s">
        <v>187</v>
      </c>
      <c r="F25" s="26"/>
      <c r="G25" s="2" t="s">
        <v>211</v>
      </c>
      <c r="H25" s="26">
        <v>30000</v>
      </c>
      <c r="I25" t="s">
        <v>145</v>
      </c>
      <c r="J25" s="6">
        <v>61000</v>
      </c>
      <c r="L25" s="26"/>
    </row>
    <row r="26" spans="1:12" x14ac:dyDescent="0.3">
      <c r="B26" s="26"/>
      <c r="C26" t="s">
        <v>188</v>
      </c>
      <c r="D26" s="6">
        <v>187000</v>
      </c>
      <c r="E26" s="33" t="s">
        <v>189</v>
      </c>
      <c r="F26" s="26"/>
      <c r="G26" s="2" t="s">
        <v>235</v>
      </c>
      <c r="H26" s="26"/>
      <c r="I26" t="s">
        <v>146</v>
      </c>
      <c r="J26" s="6">
        <v>104000</v>
      </c>
      <c r="L26" s="26"/>
    </row>
    <row r="27" spans="1:12" ht="33" x14ac:dyDescent="0.3">
      <c r="A27" s="27" t="s">
        <v>190</v>
      </c>
      <c r="B27" s="26">
        <v>0</v>
      </c>
      <c r="C27" t="s">
        <v>191</v>
      </c>
      <c r="D27" s="6">
        <v>254000</v>
      </c>
      <c r="E27" s="32" t="s">
        <v>192</v>
      </c>
      <c r="F27" s="26"/>
      <c r="H27" s="26"/>
      <c r="I27" t="s">
        <v>147</v>
      </c>
      <c r="J27" s="6">
        <v>56000</v>
      </c>
      <c r="L27" s="26"/>
    </row>
    <row r="28" spans="1:12" x14ac:dyDescent="0.3">
      <c r="B28" s="26"/>
      <c r="C28" t="s">
        <v>193</v>
      </c>
      <c r="D28" s="6">
        <v>285000</v>
      </c>
      <c r="E28" s="33" t="s">
        <v>192</v>
      </c>
      <c r="F28" s="26"/>
      <c r="H28" s="26"/>
      <c r="I28" t="s">
        <v>148</v>
      </c>
      <c r="J28" s="6">
        <v>61000</v>
      </c>
      <c r="L28" s="26"/>
    </row>
    <row r="29" spans="1:12" x14ac:dyDescent="0.3">
      <c r="B29" s="26"/>
      <c r="C29" t="s">
        <v>194</v>
      </c>
      <c r="D29" s="6">
        <v>389000</v>
      </c>
      <c r="E29" s="32" t="s">
        <v>195</v>
      </c>
      <c r="F29" s="26"/>
      <c r="H29" s="26"/>
      <c r="I29" t="s">
        <v>149</v>
      </c>
      <c r="J29" s="6">
        <v>108000</v>
      </c>
      <c r="L29" s="26"/>
    </row>
    <row r="30" spans="1:12" x14ac:dyDescent="0.3">
      <c r="B30" s="26"/>
      <c r="C30" t="s">
        <v>196</v>
      </c>
      <c r="D30" s="6">
        <v>486000</v>
      </c>
      <c r="E30" s="33" t="s">
        <v>197</v>
      </c>
      <c r="F30" s="26"/>
      <c r="H30" s="26"/>
      <c r="J30" s="26"/>
      <c r="L30" s="26"/>
    </row>
    <row r="31" spans="1:12" x14ac:dyDescent="0.3">
      <c r="C31" t="s">
        <v>198</v>
      </c>
      <c r="D31" s="6">
        <v>510000</v>
      </c>
      <c r="E31" s="32" t="s">
        <v>197</v>
      </c>
      <c r="F31" s="26"/>
      <c r="H31" s="26"/>
      <c r="J31" s="26"/>
      <c r="L31" s="26"/>
    </row>
    <row r="32" spans="1:12" x14ac:dyDescent="0.3">
      <c r="C32" t="s">
        <v>199</v>
      </c>
      <c r="D32" s="6">
        <v>570000</v>
      </c>
      <c r="E32" s="33" t="s">
        <v>197</v>
      </c>
      <c r="F32" s="26"/>
      <c r="H32" s="26"/>
      <c r="J32" s="26"/>
      <c r="L32" s="26"/>
    </row>
    <row r="33" spans="2:12" x14ac:dyDescent="0.3">
      <c r="B33" s="26"/>
      <c r="C33" t="s">
        <v>200</v>
      </c>
      <c r="D33" s="6">
        <v>750000</v>
      </c>
      <c r="E33" s="32" t="s">
        <v>201</v>
      </c>
      <c r="F33" s="26"/>
      <c r="H33" s="26"/>
      <c r="J33" s="26"/>
      <c r="L33" s="26"/>
    </row>
    <row r="34" spans="2:12" x14ac:dyDescent="0.3">
      <c r="B34" s="26"/>
      <c r="C34" t="s">
        <v>202</v>
      </c>
      <c r="D34" s="6">
        <v>816000</v>
      </c>
      <c r="E34" s="33" t="s">
        <v>201</v>
      </c>
      <c r="F34" s="26"/>
      <c r="H34" s="26"/>
      <c r="J34" s="26"/>
      <c r="L34" s="26"/>
    </row>
    <row r="35" spans="2:12" x14ac:dyDescent="0.3">
      <c r="B35" s="26"/>
      <c r="C35" t="s">
        <v>203</v>
      </c>
      <c r="D35" s="6">
        <v>80000</v>
      </c>
      <c r="E35" s="32" t="s">
        <v>204</v>
      </c>
      <c r="F35" s="26"/>
      <c r="H35" s="26"/>
      <c r="J35" s="26"/>
      <c r="L35" s="26"/>
    </row>
    <row r="36" spans="2:12" x14ac:dyDescent="0.3">
      <c r="B36" s="26"/>
      <c r="C36" t="s">
        <v>205</v>
      </c>
      <c r="D36" s="6">
        <v>105000</v>
      </c>
      <c r="E36" s="33" t="s">
        <v>206</v>
      </c>
      <c r="F36" s="26"/>
      <c r="H36" s="26"/>
      <c r="J36" s="26"/>
      <c r="L36" s="26"/>
    </row>
    <row r="37" spans="2:12" x14ac:dyDescent="0.3">
      <c r="B37" s="26"/>
      <c r="C37" s="36" t="s">
        <v>207</v>
      </c>
      <c r="D37" s="6">
        <v>52000</v>
      </c>
      <c r="E37" s="32" t="s">
        <v>208</v>
      </c>
      <c r="F37" s="26"/>
      <c r="H37" s="26"/>
      <c r="J37" s="26"/>
      <c r="L37" s="26"/>
    </row>
    <row r="38" spans="2:12" x14ac:dyDescent="0.3">
      <c r="C38" s="2" t="s">
        <v>218</v>
      </c>
      <c r="D38" s="6">
        <v>230000</v>
      </c>
      <c r="E38" s="2" t="s">
        <v>228</v>
      </c>
    </row>
    <row r="39" spans="2:12" x14ac:dyDescent="0.3">
      <c r="C39" s="45" t="s">
        <v>220</v>
      </c>
      <c r="D39" s="6">
        <v>315000</v>
      </c>
      <c r="E39" s="2" t="s">
        <v>227</v>
      </c>
    </row>
    <row r="40" spans="2:12" x14ac:dyDescent="0.3">
      <c r="C40" s="45" t="s">
        <v>222</v>
      </c>
      <c r="D40" s="6">
        <v>645000</v>
      </c>
      <c r="E40" s="2" t="s">
        <v>225</v>
      </c>
    </row>
    <row r="41" spans="2:12" x14ac:dyDescent="0.3">
      <c r="C41" s="45" t="s">
        <v>224</v>
      </c>
      <c r="D41" s="6">
        <v>326000</v>
      </c>
      <c r="E41" s="2" t="s">
        <v>226</v>
      </c>
    </row>
  </sheetData>
  <phoneticPr fontId="2" type="noConversion"/>
  <dataValidations count="1">
    <dataValidation type="list" allowBlank="1" showInputMessage="1" showErrorMessage="1" sqref="A19" xr:uid="{00000000-0002-0000-0C00-000000000000}">
      <formula1>$F$2:$F$14</formula1>
    </dataValidation>
  </dataValidation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3"/>
  <sheetViews>
    <sheetView topLeftCell="A16" zoomScale="85" zoomScaleNormal="85" workbookViewId="0">
      <selection activeCell="A21" sqref="A21"/>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c r="R1" s="2"/>
    </row>
    <row r="2" spans="1:19" ht="17.25" x14ac:dyDescent="0.3">
      <c r="A2" s="5" t="s">
        <v>109</v>
      </c>
      <c r="B2" s="7" t="s">
        <v>110</v>
      </c>
      <c r="C2" s="7" t="s">
        <v>111</v>
      </c>
      <c r="D2" s="5" t="s">
        <v>112</v>
      </c>
      <c r="E2" s="7" t="s">
        <v>113</v>
      </c>
      <c r="R2" s="2"/>
      <c r="S2" s="22"/>
    </row>
    <row r="3" spans="1:19" ht="17.25"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c r="R3" s="2"/>
      <c r="S3" s="22"/>
    </row>
    <row r="4" spans="1:19" ht="17.25"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c r="R4" s="2"/>
      <c r="S4" s="22"/>
    </row>
    <row r="5" spans="1:19" ht="17.25"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c r="R5" s="2"/>
      <c r="S5" s="22"/>
    </row>
    <row r="6" spans="1:19" ht="17.25"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c r="R6" s="2"/>
      <c r="S6" s="22"/>
    </row>
    <row r="7" spans="1:19" ht="17.25"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c r="R7" s="2"/>
      <c r="S7" s="22"/>
    </row>
    <row r="8" spans="1:19" ht="17.25"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L8">
        <f>원가표!G7</f>
        <v>0</v>
      </c>
      <c r="M8" s="6">
        <f>원가표!H7</f>
        <v>0</v>
      </c>
      <c r="N8">
        <f>원가표!I7</f>
        <v>0</v>
      </c>
      <c r="O8" s="6">
        <f>원가표!J7</f>
        <v>0</v>
      </c>
      <c r="P8" t="str">
        <f>원가표!K7</f>
        <v>앱코 NCORE G30 트루포스 (화이트)</v>
      </c>
      <c r="Q8" s="6">
        <f>원가표!L7</f>
        <v>45000</v>
      </c>
      <c r="R8" s="2"/>
      <c r="S8" s="22"/>
    </row>
    <row r="9" spans="1:19"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L9">
        <f>원가표!G8</f>
        <v>0</v>
      </c>
      <c r="M9" s="6">
        <f>원가표!H8</f>
        <v>0</v>
      </c>
      <c r="N9">
        <f>원가표!I8</f>
        <v>0</v>
      </c>
      <c r="O9" s="6">
        <f>원가표!J8</f>
        <v>0</v>
      </c>
      <c r="P9" t="str">
        <f>원가표!K8</f>
        <v>아이구주 HATCH 2 소이 (블랙)</v>
      </c>
      <c r="Q9" s="6">
        <f>원가표!L8</f>
        <v>20000</v>
      </c>
      <c r="R9" s="2"/>
    </row>
    <row r="10" spans="1:19"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L10">
        <f>원가표!G9</f>
        <v>0</v>
      </c>
      <c r="M10" s="6">
        <f>원가표!H9</f>
        <v>0</v>
      </c>
      <c r="N10">
        <f>원가표!I9</f>
        <v>0</v>
      </c>
      <c r="O10" s="6">
        <f>원가표!J9</f>
        <v>0</v>
      </c>
      <c r="P10" t="str">
        <f>원가표!K9</f>
        <v>darkFlash DK200(화이트)</v>
      </c>
      <c r="Q10" s="6">
        <f>원가표!L9</f>
        <v>39000</v>
      </c>
      <c r="R10" s="2"/>
    </row>
    <row r="11" spans="1:19"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L11">
        <f>원가표!G10</f>
        <v>0</v>
      </c>
      <c r="M11" s="6">
        <f>원가표!H10</f>
        <v>0</v>
      </c>
      <c r="N11">
        <f>원가표!I10</f>
        <v>0</v>
      </c>
      <c r="O11" s="6">
        <f>원가표!J10</f>
        <v>0</v>
      </c>
      <c r="P11">
        <f>원가표!K10</f>
        <v>0</v>
      </c>
      <c r="Q11" s="6">
        <f>원가표!L10</f>
        <v>0</v>
      </c>
      <c r="R11" s="2"/>
    </row>
    <row r="12" spans="1:19"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L12">
        <f>원가표!G11</f>
        <v>0</v>
      </c>
      <c r="M12" s="6">
        <f>원가표!H11</f>
        <v>0</v>
      </c>
      <c r="N12">
        <f>원가표!I11</f>
        <v>0</v>
      </c>
      <c r="O12" s="6">
        <f>원가표!J11</f>
        <v>0</v>
      </c>
      <c r="P12">
        <f>원가표!K11</f>
        <v>0</v>
      </c>
      <c r="Q12" s="6">
        <f>원가표!L11</f>
        <v>0</v>
      </c>
      <c r="R12" s="2"/>
    </row>
    <row r="13" spans="1:19"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L13">
        <f>원가표!G12</f>
        <v>0</v>
      </c>
      <c r="M13" s="6">
        <f>원가표!H12</f>
        <v>0</v>
      </c>
      <c r="N13">
        <f>원가표!I12</f>
        <v>0</v>
      </c>
      <c r="O13" s="6">
        <f>원가표!J12</f>
        <v>0</v>
      </c>
      <c r="P13">
        <f>원가표!K12</f>
        <v>0</v>
      </c>
      <c r="Q13" s="6">
        <f>원가표!L12</f>
        <v>0</v>
      </c>
      <c r="R13" s="2"/>
    </row>
    <row r="14" spans="1:19"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L14">
        <f>원가표!G13</f>
        <v>0</v>
      </c>
      <c r="M14" s="6">
        <f>원가표!H13</f>
        <v>0</v>
      </c>
      <c r="N14">
        <f>원가표!I13</f>
        <v>0</v>
      </c>
      <c r="O14" s="6">
        <f>원가표!J13</f>
        <v>0</v>
      </c>
      <c r="P14">
        <f>원가표!K13</f>
        <v>0</v>
      </c>
      <c r="Q14" s="6">
        <f>원가표!L13</f>
        <v>0</v>
      </c>
    </row>
    <row r="15" spans="1:19"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9"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114</v>
      </c>
      <c r="F22" t="s">
        <v>42</v>
      </c>
    </row>
    <row r="23" spans="1:18" x14ac:dyDescent="0.3">
      <c r="A23" t="str">
        <f>원가표!I23</f>
        <v>Option (선택사항)</v>
      </c>
      <c r="B23" s="6">
        <f>원가표!J23</f>
        <v>0</v>
      </c>
      <c r="F23" t="str">
        <f>원가표!A23</f>
        <v>Office Monitor 24inch 75Hz</v>
      </c>
      <c r="G23" s="6">
        <f>원가표!B23</f>
        <v>125000</v>
      </c>
    </row>
    <row r="24" spans="1:18" x14ac:dyDescent="0.3">
      <c r="A24" t="str">
        <f>원가표!I24</f>
        <v>Western Digital 1TB</v>
      </c>
      <c r="B24" s="6">
        <f>원가표!J24</f>
        <v>52000</v>
      </c>
      <c r="F24" t="str">
        <f>원가표!A24</f>
        <v>Gaming Monitor 25inch 144Hz</v>
      </c>
      <c r="G24" s="6">
        <f>원가표!B24</f>
        <v>160000</v>
      </c>
    </row>
    <row r="25" spans="1:18" x14ac:dyDescent="0.3">
      <c r="A25" t="str">
        <f>원가표!I25</f>
        <v>Western Digital 2TB</v>
      </c>
      <c r="B25" s="6">
        <f>원가표!J25</f>
        <v>61000</v>
      </c>
      <c r="F25">
        <f>원가표!A25</f>
        <v>0</v>
      </c>
      <c r="G25" s="6">
        <f>원가표!B25</f>
        <v>0</v>
      </c>
      <c r="R25" s="2"/>
    </row>
    <row r="26" spans="1:18" x14ac:dyDescent="0.3">
      <c r="A26" t="str">
        <f>원가표!I26</f>
        <v>Western Digital 4TB</v>
      </c>
      <c r="B26" s="6">
        <f>원가표!J26</f>
        <v>104000</v>
      </c>
      <c r="F26">
        <f>원가표!A26</f>
        <v>0</v>
      </c>
      <c r="G26" s="6">
        <f>원가표!B26</f>
        <v>0</v>
      </c>
    </row>
    <row r="27" spans="1:18" x14ac:dyDescent="0.3">
      <c r="A27" t="str">
        <f>원가표!I27</f>
        <v>Seagate BarraCuda 1TB</v>
      </c>
      <c r="B27" s="6">
        <f>원가표!J27</f>
        <v>56000</v>
      </c>
      <c r="F27" t="str">
        <f>원가표!A27</f>
        <v>모니터 별매 
(monitor sold separately)</v>
      </c>
      <c r="G27" s="6">
        <f>원가표!B27</f>
        <v>0</v>
      </c>
    </row>
    <row r="28" spans="1:18" x14ac:dyDescent="0.3">
      <c r="A28" t="str">
        <f>원가표!I28</f>
        <v>Seagate BarraCuda 2TB</v>
      </c>
      <c r="B28" s="6">
        <f>원가표!J28</f>
        <v>61000</v>
      </c>
      <c r="F28">
        <f>원가표!A28</f>
        <v>0</v>
      </c>
      <c r="G28" s="6">
        <f>원가표!B28</f>
        <v>0</v>
      </c>
    </row>
    <row r="29" spans="1:18" x14ac:dyDescent="0.3">
      <c r="A29" t="str">
        <f>원가표!I29</f>
        <v>Seagate BarraCuda 4TB</v>
      </c>
      <c r="B29" s="6">
        <f>원가표!J29</f>
        <v>108000</v>
      </c>
      <c r="F29">
        <f>원가표!A29</f>
        <v>0</v>
      </c>
      <c r="G29" s="6">
        <f>원가표!B29</f>
        <v>0</v>
      </c>
    </row>
    <row r="30" spans="1:18" x14ac:dyDescent="0.3">
      <c r="A30" s="58" t="s">
        <v>115</v>
      </c>
      <c r="B30" s="59"/>
      <c r="C30" s="8"/>
      <c r="D30" s="59" t="s">
        <v>116</v>
      </c>
      <c r="E30" s="59"/>
      <c r="F30">
        <f>원가표!A30</f>
        <v>0</v>
      </c>
      <c r="G30" s="6">
        <f>원가표!B30</f>
        <v>0</v>
      </c>
    </row>
    <row r="31" spans="1:18" x14ac:dyDescent="0.3">
      <c r="A31" s="9">
        <f>IF('0-0'!E31='1-2'!A3,'1-2'!B3,IF('0-0'!E31='1-2'!A4,'1-2'!B4,IF('0-0'!E31='1-2'!A5,'1-2'!B5,IF('0-0'!E31='1-2'!A6,'1-2'!B6,IF('0-0'!E31='1-2'!A7,'1-2'!B7,IF('0-0'!E31='1-2'!A8,'1-2'!B8,IF('0-0'!E31='1-2'!A9,'1-2'!B9,IF('0-0'!E31='1-2'!A10,'1-2'!B10,IF('0-0'!E31='1-2'!A11,'1-2'!B11,IF('0-0'!E31='1-2'!A12,'1-2'!B12,IF('0-0'!E31='1-2'!A13,'1-2'!B13,IF('0-0'!E31='1-2'!A14,'1-2'!B14,IF('0-0'!E31='1-2'!A15,'1-2'!B15,IF('0-0'!E31='1-2'!A16,'1-2'!B16,IF('0-0'!E31='1-2'!A17,'1-2'!B17,IF('0-0'!E31='1-2'!A18,'1-2'!B18,IF('0-0'!E31='1-2'!A19,'1-2'!B19,IF('0-0'!E31='1-2'!A20,'1-2'!B20,IF('0-0'!E31='1-2'!A21,'1-2'!B21)))))))))))))))))))</f>
        <v>52000</v>
      </c>
      <c r="B31" s="10" t="s">
        <v>12</v>
      </c>
      <c r="C31" s="10"/>
      <c r="D31" s="11">
        <f>IF('0-0'!J31='1-2'!A3,'1-2'!B3,IF('0-0'!J31='1-2'!A4,'1-2'!B4,IF('0-0'!J31='1-2'!A5,'1-2'!B5,IF('0-0'!J31='1-2'!A6,'1-2'!B6,IF('0-0'!J31='1-2'!A7,'1-2'!B7,IF('0-0'!J31='1-2'!A8,'1-2'!B8,IF('0-0'!J31='1-2'!A9,'1-2'!B9,IF('0-0'!J31='1-2'!A10,'1-2'!B10,IF('0-0'!J31='1-2'!A11,'1-2'!B11,IF('0-0'!J31='1-2'!A12,'1-2'!B12,IF('0-0'!J31='1-2'!A13,'1-2'!B13,IF('0-0'!J31='1-2'!A14,'1-2'!B14,IF('0-0'!J31='1-2'!A15,'1-2'!B15,IF('0-0'!J31='1-2'!A16,'1-2'!B16,IF('0-0'!J31='1-2'!A17,'1-2'!B17,IF('0-0'!J31='1-2'!A18,'1-2'!B18,IF('0-0'!J31='1-2'!A19,'1-2'!B19,IF('0-0'!J31='1-2'!A20,'1-2'!B20,IF('0-0'!J31='1-2'!A21,'1-2'!B21)))))))))))))))))))</f>
        <v>52000</v>
      </c>
      <c r="E31" s="10" t="s">
        <v>12</v>
      </c>
      <c r="F31">
        <f>원가표!A31</f>
        <v>0</v>
      </c>
      <c r="G31" s="6">
        <f>원가표!B31</f>
        <v>0</v>
      </c>
    </row>
    <row r="32" spans="1:18" x14ac:dyDescent="0.3">
      <c r="A32" s="9">
        <f>IF('0-0'!E32='1-2'!D3,'1-2'!E3,IF('0-0'!E32='1-2'!D4,'1-2'!E4,IF('0-0'!E32='1-2'!D5,'1-2'!E5,IF('0-0'!E32='1-2'!D6,'1-2'!E6,IF('0-0'!E32='1-2'!D7,'1-2'!E7,IF('0-0'!E32='1-2'!D8,'1-2'!E8,IF('0-0'!E32='1-2'!D9,'1-2'!E9,IF('0-0'!E32='1-2'!D10,'1-2'!E10,IF('0-0'!E32='1-2'!D11,'1-2'!E11,IF('0-0'!E32='1-2'!D12,'1-2'!E12,IF('0-0'!E32='1-2'!D13,'1-2'!E13,IF('0-0'!E32='1-2'!D14,'1-2'!E14))))))))))))</f>
        <v>0</v>
      </c>
      <c r="B32" s="10" t="s">
        <v>82</v>
      </c>
      <c r="C32" s="10"/>
      <c r="D32" s="11">
        <f>IF('0-0'!J32='1-2'!D3,'1-2'!E3,IF('0-0'!J32='1-2'!D4,'1-2'!E4,IF('0-0'!J32='1-2'!D5,'1-2'!E5,IF('0-0'!J32='1-2'!D6,'1-2'!E6,IF('0-0'!J32='1-2'!D7,'1-2'!E7,IF('0-0'!J32='1-2'!D8,'1-2'!E8,IF('0-0'!J32='1-2'!D9,'1-2'!E9,IF('0-0'!J32='1-2'!D10,'1-2'!E10,IF('0-0'!J32='1-2'!D11,'1-2'!E11,IF('0-0'!J32='1-2'!D12,'1-2'!E12,IF('0-0'!J32='1-2'!D13,'1-2'!E13,IF('0-0'!J32='1-2'!D14,'1-2'!E14))))))))))))</f>
        <v>0</v>
      </c>
      <c r="E32" s="10" t="s">
        <v>82</v>
      </c>
      <c r="F32">
        <f>원가표!A32</f>
        <v>0</v>
      </c>
      <c r="G32" s="6">
        <f>원가표!B32</f>
        <v>0</v>
      </c>
    </row>
    <row r="33" spans="1:17" x14ac:dyDescent="0.3">
      <c r="A33" s="9">
        <f>IF('0-0'!E33='1-2'!F3,'1-2'!G3,IF('0-0'!E33='1-2'!F4,'1-2'!G4,IF('0-0'!E33='1-2'!F5,'1-2'!G5,IF('0-0'!E33='1-2'!F6,'1-2'!G6,IF('0-0'!E33='1-2'!F7,'1-2'!G7,IF('0-0'!E33='1-2'!F8,'1-2'!G8,IF('0-0'!E33='1-2'!F9,'1-2'!G9,IF('0-0'!E33='1-2'!F10,'1-2'!G10,IF('0-0'!E33='1-2'!F11,'1-2'!G11,IF('0-0'!E33='1-2'!F12,'1-2'!G12,IF('0-0'!E33='1-2'!F13,'1-2'!G13,IF('0-0'!E33='1-2'!F14,'1-2'!G14))))))))))))</f>
        <v>0</v>
      </c>
      <c r="B33" s="10" t="s">
        <v>84</v>
      </c>
      <c r="C33" s="10"/>
      <c r="D33" s="11">
        <f>IF('0-0'!J33='1-2'!F3,'1-2'!G3,IF('0-0'!J33='1-2'!F4,'1-2'!G4,IF('0-0'!J33='1-2'!F5,'1-2'!G5,IF('0-0'!J33='1-2'!F6,'1-2'!G6,IF('0-0'!J33='1-2'!F7,'1-2'!G7,IF('0-0'!J33='1-2'!F8,'1-2'!G8,IF('0-0'!J33='1-2'!F9,'1-2'!G9,IF('0-0'!J33='1-2'!F10,'1-2'!G10,IF('0-0'!J33='1-2'!F11,'1-2'!G11,IF('0-0'!J33='1-2'!F12,'1-2'!G12,IF('0-0'!J33='1-2'!F13,'1-2'!G13,IF('0-0'!J33='1-2'!F14,'1-2'!G14))))))))))))</f>
        <v>0</v>
      </c>
      <c r="E33" s="10" t="s">
        <v>84</v>
      </c>
      <c r="F33">
        <f>원가표!A33</f>
        <v>0</v>
      </c>
      <c r="G33" s="6">
        <f>원가표!B33</f>
        <v>0</v>
      </c>
    </row>
    <row r="34" spans="1:17" x14ac:dyDescent="0.3">
      <c r="A34" s="9">
        <f>IF('0-0'!E34='1-2'!H3,'1-2'!I3,IF('0-0'!E34='1-2'!H4,'1-2'!I4,IF('0-0'!E34='1-2'!H5,'1-2'!I5,IF('0-0'!E34='1-2'!H6,'1-2'!I6,IF('0-0'!E34='1-2'!H7,'1-2'!I7,IF('0-0'!E34='1-2'!H8,'1-2'!I8,IF('0-0'!E34='1-2'!H9,'1-2'!I9,IF('0-0'!E34='1-2'!H10,'1-2'!I10,IF('0-0'!E34='1-2'!H11,'1-2'!I11,IF('0-0'!E34='1-2'!H12,'1-2'!I12,IF('0-0'!E34='1-2'!H13,'1-2'!I13,IF('0-0'!E34='1-2'!H14,'1-2'!I14))))))))))))</f>
        <v>40000</v>
      </c>
      <c r="B34" s="10" t="s">
        <v>87</v>
      </c>
      <c r="C34" s="10"/>
      <c r="D34" s="11">
        <f>IF('0-0'!J34='1-2'!H3,'1-2'!I3,IF('0-0'!J34='1-2'!H4,'1-2'!I4,IF('0-0'!J34='1-2'!H5,'1-2'!I5,IF('0-0'!J34='1-2'!H6,'1-2'!I6,IF('0-0'!J34='1-2'!H7,'1-2'!I7,IF('0-0'!J34='1-2'!H8,'1-2'!I8,IF('0-0'!J34='1-2'!H9,'1-2'!I9,IF('0-0'!J34='1-2'!H10,'1-2'!I10,IF('0-0'!J34='1-2'!H11,'1-2'!I11,IF('0-0'!J34='1-2'!H12,'1-2'!I12,IF('0-0'!J34='1-2'!H13,'1-2'!I13,IF('0-0'!J34='1-2'!H14,'1-2'!I14))))))))))))</f>
        <v>40000</v>
      </c>
      <c r="E34" s="10" t="s">
        <v>87</v>
      </c>
      <c r="F34">
        <f>원가표!A34</f>
        <v>0</v>
      </c>
      <c r="G34" s="6">
        <f>원가표!B34</f>
        <v>0</v>
      </c>
    </row>
    <row r="35" spans="1:17" x14ac:dyDescent="0.3">
      <c r="A35" s="9">
        <f>IF('0-0'!E35='1-2'!J3,'1-2'!K3,IF('0-0'!E35='1-2'!J4,'1-2'!K4,IF('0-0'!E35='1-2'!J5,'1-2'!K5,IF('0-0'!E35='1-2'!J6,'1-2'!K6,IF('0-0'!E35='1-2'!J7,'1-2'!K7,IF('0-0'!E35='1-2'!J8,'1-2'!K8,IF('0-0'!E35='1-2'!J9,'1-2'!K9,IF('0-0'!E35='1-2'!J10,'1-2'!K10,IF('0-0'!E35='1-2'!J11,'1-2'!K11,IF('0-0'!E35='1-2'!J12,'1-2'!K12,IF('0-0'!E35='1-2'!J13,'1-2'!K13,IF('0-0'!E35='1-2'!J14,'1-2'!K14))))))))))))</f>
        <v>85000</v>
      </c>
      <c r="B35" s="10" t="s">
        <v>90</v>
      </c>
      <c r="C35" s="10"/>
      <c r="D35" s="11">
        <f>IF('0-0'!J35='1-2'!J3,'1-2'!K3,IF('0-0'!J35='1-2'!J4,'1-2'!K4,IF('0-0'!J35='1-2'!J5,'1-2'!K5,IF('0-0'!J35='1-2'!J6,'1-2'!K6,IF('0-0'!J35='1-2'!J7,'1-2'!K7,IF('0-0'!J35='1-2'!J8,'1-2'!K8,IF('0-0'!J35='1-2'!J9,'1-2'!K9,IF('0-0'!J35='1-2'!J10,'1-2'!K10,IF('0-0'!J35='1-2'!J11,'1-2'!K11,IF('0-0'!J35='1-2'!J12,'1-2'!K12,IF('0-0'!J35='1-2'!J13,'1-2'!K13,IF('0-0'!J35='1-2'!J14,'1-2'!K14))))))))))))</f>
        <v>85000</v>
      </c>
      <c r="E35" s="10" t="s">
        <v>90</v>
      </c>
    </row>
    <row r="36" spans="1:17" x14ac:dyDescent="0.3">
      <c r="A36" s="9">
        <f>IF('0-0'!E36='1-2'!L3,'1-2'!M3,IF('0-0'!E36='1-2'!L4,'1-2'!M4,IF('0-0'!E36='1-2'!L5,'1-2'!M5,IF('0-0'!E36='1-2'!L6,'1-2'!M6,IF('0-0'!E36='1-2'!L7,'1-2'!M7,IF('0-0'!E36='1-2'!L8,'1-2'!M8,IF('0-0'!E36='1-2'!L9,'1-2'!M9,IF('0-0'!E36='1-2'!L10,'1-2'!M10,IF('0-0'!E36='1-2'!L11,'1-2'!M11,IF('0-0'!E36='1-2'!L12,'1-2'!M12,IF('0-0'!E36='1-2'!L13,'1-2'!M13,IF('0-0'!E36='1-2'!L14,'1-2'!M14))))))))))))</f>
        <v>56000</v>
      </c>
      <c r="B36" s="10" t="s">
        <v>32</v>
      </c>
      <c r="C36" s="10"/>
      <c r="D36" s="11">
        <f>IF('0-0'!J36='1-2'!L3,'1-2'!M3,IF('0-0'!J36='1-2'!L4,'1-2'!M4,IF('0-0'!J36='1-2'!L5,'1-2'!M5,IF('0-0'!J36='1-2'!L6,'1-2'!M6,IF('0-0'!J36='1-2'!L7,'1-2'!M7,IF('0-0'!J36='1-2'!L8,'1-2'!M8,IF('0-0'!J36='1-2'!L9,'1-2'!M9,IF('0-0'!J36='1-2'!L10,'1-2'!M10,IF('0-0'!J36='1-2'!L11,'1-2'!M11,IF('0-0'!J36='1-2'!L12,'1-2'!M12,IF('0-0'!J36='1-2'!L13,'1-2'!M13,IF('0-0'!J36='1-2'!L14,'1-2'!M14))))))))))))</f>
        <v>56000</v>
      </c>
      <c r="E36" s="10" t="s">
        <v>32</v>
      </c>
    </row>
    <row r="37" spans="1:17" x14ac:dyDescent="0.3">
      <c r="A37" s="9">
        <f>IF('0-0'!E37='1-2'!A23,'1-2'!B23,IF('0-0'!E37='1-2'!A24,'1-2'!B24,IF('0-0'!E37='1-2'!A25,'1-2'!B25,IF('0-0'!E37='1-2'!A26,'1-2'!B26,IF('0-0'!E37='1-2'!A27,'1-2'!B27,IF('0-0'!E37='1-2'!A28,'1-2'!B28,IF('0-0'!E37='1-2'!A29,'1-2'!B29)))))))</f>
        <v>0</v>
      </c>
      <c r="B37" s="10" t="s">
        <v>34</v>
      </c>
      <c r="C37" s="10"/>
      <c r="D37" s="11">
        <f>IF('0-0'!J37='1-2'!A23,'1-2'!B23,IF('0-0'!J37='1-2'!A24,'1-2'!B24,IF('0-0'!J37='1-2'!A25,'1-2'!B25,IF('0-0'!J37='1-2'!A26,'1-2'!B26,IF('0-0'!J37='1-2'!A27,'1-2'!B27,IF('0-0'!J37='1-2'!A28,'1-2'!B28,IF('0-0'!J37='1-2'!A29,'1-2'!B29)))))))</f>
        <v>0</v>
      </c>
      <c r="E37" s="10" t="s">
        <v>34</v>
      </c>
    </row>
    <row r="38" spans="1:17" x14ac:dyDescent="0.3">
      <c r="A38" s="9"/>
      <c r="B38" s="10" t="s">
        <v>36</v>
      </c>
      <c r="C38" s="10"/>
      <c r="D38" s="11"/>
      <c r="E38" s="10" t="s">
        <v>36</v>
      </c>
    </row>
    <row r="39" spans="1:17" x14ac:dyDescent="0.3">
      <c r="A39" s="9">
        <f>IF('0-0'!E39='1-2'!N3,'1-2'!O3,IF('0-0'!E39='1-2'!N4,'1-2'!O4,IF('0-0'!E39='1-2'!N5,'1-2'!O5,IF('0-0'!E39='1-2'!N6,'1-2'!O6,IF('0-0'!E39='1-2'!N7,'1-2'!O7,IF('0-0'!E39='1-2'!N8,'1-2'!O8,IF('0-0'!E39='1-2'!N9,'1-2'!O9,IF('0-0'!E39='1-2'!N10,'1-2'!O10,IF('0-0'!E39='1-2'!N11,'1-2'!N11,IF('0-0'!E39='1-2'!N12,'1-2'!O12,IF('0-0'!E39='1-2'!N13,'1-2'!O13,IF('0-0'!E39='1-2'!N14,'1-2'!O14))))))))))))</f>
        <v>40000</v>
      </c>
      <c r="B39" s="10" t="s">
        <v>94</v>
      </c>
      <c r="C39" s="10"/>
      <c r="D39" s="11">
        <f>IF('0-0'!J39='1-2'!N3,'1-2'!O3,IF('0-0'!J39='1-2'!N4,'1-2'!O4,IF('0-0'!J39='1-2'!N5,'1-2'!O5,IF('0-0'!J39='1-2'!N6,'1-2'!O6,IF('0-0'!J39='1-2'!N7,'1-2'!O7,IF('0-0'!J39='1-2'!N8,'1-2'!O8,IF('0-0'!J39='1-2'!N9,'1-2'!O9,IF('0-0'!J39='1-2'!N10,'1-2'!O10,IF('0-0'!J39='1-2'!N11,'1-2'!N11,IF('0-0'!J39='1-2'!N12,'1-2'!O12,IF('0-0'!J39='1-2'!N13,'1-2'!O13,IF('0-0'!J39='1-2'!N14,'1-2'!O14))))))))))))</f>
        <v>40000</v>
      </c>
      <c r="E39" s="10" t="s">
        <v>94</v>
      </c>
    </row>
    <row r="40" spans="1:17" x14ac:dyDescent="0.3">
      <c r="A40" s="9">
        <f>IF('0-0'!E40='1-2'!P3,'1-2'!Q3,IF('0-0'!E40='1-2'!P4,'1-2'!Q4,IF('0-0'!E40='1-2'!P5,'1-2'!Q5,IF('0-0'!E40='1-2'!P6,'1-2'!Q6,IF('0-0'!E40='1-2'!P7,'1-2'!Q7,IF('0-0'!E40='1-2'!P8,'1-2'!Q8,IF('0-0'!E40='1-2'!P9,'1-2'!Q9,IF('0-0'!E40='1-2'!P10,'1-2'!Q10,IF('0-0'!E40='1-2'!P11,'1-2'!Q11,IF('0-0'!E40='1-2'!P12,'1-2'!Q12,IF('0-0'!E40='1-2'!P13,'1-2'!Q13,IF('0-0'!E40='1-2'!P14,'1-2'!Q14))))))))))))</f>
        <v>20000</v>
      </c>
      <c r="B40" s="10" t="s">
        <v>96</v>
      </c>
      <c r="C40" s="10"/>
      <c r="D40" s="11">
        <f>IF('0-0'!J40='1-2'!P3,'1-2'!Q3,IF('0-0'!J40='1-2'!P4,'1-2'!Q4,IF('0-0'!J40='1-2'!P5,'1-2'!Q5,IF('0-0'!J40='1-2'!P6,'1-2'!Q6,IF('0-0'!J40='1-2'!P7,'1-2'!Q7,IF('0-0'!J40='1-2'!P8,'1-2'!Q8,IF('0-0'!J40='1-2'!P9,'1-2'!Q9,IF('0-0'!J40='1-2'!P10,'1-2'!Q10,IF('0-0'!J40='1-2'!P11,'1-2'!Q11,IF('0-0'!J40='1-2'!P12,'1-2'!Q12,IF('0-0'!J40='1-2'!P13,'1-2'!Q13,IF('0-0'!J40='1-2'!P14,'1-2'!Q14))))))))))))</f>
        <v>20000</v>
      </c>
      <c r="E40" s="10" t="s">
        <v>96</v>
      </c>
    </row>
    <row r="41" spans="1:17" x14ac:dyDescent="0.3">
      <c r="A41" s="9">
        <f>IF('0-0'!E41='1-2'!F23,'1-2'!G23,IF('0-0'!E41='1-2'!F24,'1-2'!G24,IF('0-0'!E41='1-2'!F25,'1-2'!G25,IF('0-0'!E41='1-2'!F26,'1-2'!G26,IF('0-0'!E41='1-2'!F27,'1-2'!G27,IF('0-0'!E41='1-2'!F28,'1-2'!G28,IF('0-0'!E41='1-2'!F29,'1-2'!G29,IF('0-0'!E41='1-2'!F30,'1-2'!G30,IF('0-0'!E41='1-2'!F31,'1-2'!G31)))))))))</f>
        <v>0</v>
      </c>
      <c r="B41" s="10" t="s">
        <v>98</v>
      </c>
      <c r="C41" s="10"/>
      <c r="D41" s="11">
        <f>IF('0-0'!J41='1-2'!F23,'1-2'!G23,IF('0-0'!J41='1-2'!F24,'1-2'!G24,IF('0-0'!J41='1-2'!F25,'1-2'!G25,IF('0-0'!J41='1-2'!F26,'1-2'!G26,IF('0-0'!J41='1-2'!F27,'1-2'!G27,IF('0-0'!J41='1-2'!F28,'1-2'!G28,IF('0-0'!J41='1-2'!F29,'1-2'!G29,IF('0-0'!J41='1-2'!F30,'1-2'!G30,IF('0-0'!J41='1-2'!F31,'1-2'!G31)))))))))</f>
        <v>125000</v>
      </c>
      <c r="E41" s="10" t="s">
        <v>98</v>
      </c>
    </row>
    <row r="42" spans="1:17" x14ac:dyDescent="0.3">
      <c r="A42" s="12">
        <v>60000</v>
      </c>
      <c r="B42" s="13" t="s">
        <v>117</v>
      </c>
      <c r="C42" s="13"/>
      <c r="D42" s="12">
        <v>60000</v>
      </c>
      <c r="E42" s="13" t="s">
        <v>117</v>
      </c>
    </row>
    <row r="43" spans="1:17" x14ac:dyDescent="0.3">
      <c r="A43" s="14">
        <f>SUM(A31:A42)</f>
        <v>353000</v>
      </c>
      <c r="B43" s="15" t="s">
        <v>118</v>
      </c>
      <c r="C43" s="15"/>
      <c r="D43" s="14">
        <f>SUM(D31:D42)</f>
        <v>478000</v>
      </c>
      <c r="E43" s="15" t="s">
        <v>118</v>
      </c>
    </row>
    <row r="44" spans="1:17" x14ac:dyDescent="0.3">
      <c r="A44" s="16"/>
      <c r="B44" s="17" t="s">
        <v>119</v>
      </c>
      <c r="C44" s="17"/>
      <c r="D44" s="16"/>
      <c r="E44" s="17" t="s">
        <v>119</v>
      </c>
    </row>
    <row r="45" spans="1:17" x14ac:dyDescent="0.3">
      <c r="A45" s="18">
        <f>A43*A44%+A43</f>
        <v>353000</v>
      </c>
      <c r="B45" s="19" t="s">
        <v>120</v>
      </c>
      <c r="C45" s="19"/>
      <c r="D45" s="18">
        <f>D43*D44%+D43</f>
        <v>478000</v>
      </c>
      <c r="E45" s="19" t="s">
        <v>120</v>
      </c>
    </row>
    <row r="46" spans="1:17" x14ac:dyDescent="0.3">
      <c r="A46" s="9">
        <f>ROUND(A45,-3)</f>
        <v>353000</v>
      </c>
      <c r="B46" s="20" t="s">
        <v>121</v>
      </c>
      <c r="C46" s="20"/>
      <c r="D46" s="9">
        <f>ROUND(D45,-3)</f>
        <v>478000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3"/>
  <sheetViews>
    <sheetView topLeftCell="A13" zoomScale="85" zoomScaleNormal="85" workbookViewId="0">
      <selection activeCell="D44" sqref="D4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122</v>
      </c>
      <c r="B30" s="59"/>
      <c r="C30" s="8"/>
      <c r="D30" s="59" t="s">
        <v>123</v>
      </c>
      <c r="E30" s="59"/>
      <c r="F30">
        <f>원가표!A30</f>
        <v>0</v>
      </c>
      <c r="G30" s="6">
        <f>원가표!B30</f>
        <v>0</v>
      </c>
    </row>
    <row r="31" spans="1:18" x14ac:dyDescent="0.3">
      <c r="A31" s="9">
        <f>IF('0-0'!Q31='3-4'!A3,'3-4'!B3,IF('0-0'!Q31='3-4'!A4,'3-4'!B4,IF('0-0'!Q31='3-4'!A5,'3-4'!B5,IF('0-0'!Q31='3-4'!A6,'3-4'!B6,IF('0-0'!Q31='3-4'!A7,'3-4'!B7,IF('0-0'!Q31='3-4'!A8,'3-4'!B8,IF('0-0'!Q31='3-4'!A9,'3-4'!B9,IF('0-0'!Q31='3-4'!A10,'3-4'!B10,IF('0-0'!Q31='3-4'!A11,'3-4'!B11,IF('0-0'!Q31='3-4'!A12,'3-4'!B12,IF('0-0'!Q31='3-4'!A13,'3-4'!B13,IF('0-0'!Q31='3-4'!A14,'3-4'!B14,IF('0-0'!Q31='3-4'!A15,'3-4'!B15,IF('0-0'!Q31='3-4'!A16,'3-4'!B16))))))))))))))</f>
        <v>80000</v>
      </c>
      <c r="B31" s="10" t="s">
        <v>12</v>
      </c>
      <c r="C31" s="10"/>
      <c r="D31" s="11">
        <f>IF('0-0'!V31='3-4'!A3,'3-4'!B3,IF('0-0'!V31='3-4'!A4,'3-4'!B4,IF('0-0'!V31='3-4'!A5,'3-4'!B5,IF('0-0'!V31='3-4'!A6,'3-4'!B6,IF('0-0'!V31='3-4'!A7,'3-4'!B7,IF('0-0'!V31='3-4'!A8,'3-4'!B8,IF('0-0'!V31='3-4'!A9,'3-4'!B9,IF('0-0'!V31='3-4'!A10,'3-4'!B10,IF('0-0'!V31='3-4'!A11,'3-4'!B11,IF('0-0'!V31='3-4'!A12,'3-4'!B12,IF('0-0'!V31='3-4'!A13,'3-4'!B13,IF('0-0'!V31='3-4'!A14,'3-4'!B14,IF('0-0'!V31='3-4'!A15,'3-4'!B15,IF('0-0'!V31='3-4'!A16,'3-4'!B16))))))))))))))</f>
        <v>80000</v>
      </c>
      <c r="E31" s="10" t="s">
        <v>12</v>
      </c>
      <c r="F31">
        <f>원가표!A31</f>
        <v>0</v>
      </c>
      <c r="G31" s="6">
        <f>원가표!B31</f>
        <v>0</v>
      </c>
    </row>
    <row r="32" spans="1:18" x14ac:dyDescent="0.3">
      <c r="A32" s="9">
        <f>IF('0-0'!Q32='3-4'!D3,'3-4'!E3,IF('0-0'!Q32='3-4'!D4,'3-4'!E4,IF('0-0'!Q32='3-4'!D5,'3-4'!E5,IF('0-0'!Q32='3-4'!D6,'3-4'!E6,IF('0-0'!Q32='3-4'!D7,'3-4'!E7,IF('0-0'!Q32='3-4'!D8,'3-4'!E8,IF('0-0'!Q32='3-4'!D9,'3-4'!E9,IF('0-0'!Q32='3-4'!D10,'3-4'!E10,IF('0-0'!Q32='3-4'!D11,'3-4'!E11,IF('0-0'!Q32='3-4'!D12,'3-4'!E12,IF('0-0'!Q32='3-4'!D13,'3-4'!E13,IF('0-0'!Q32='3-4'!D14,'3-4'!E14))))))))))))</f>
        <v>0</v>
      </c>
      <c r="B32" s="10" t="s">
        <v>82</v>
      </c>
      <c r="C32" s="10"/>
      <c r="D32" s="11">
        <f>IF('0-0'!V32='3-4'!D3,'3-4'!E3,IF('0-0'!V32='3-4'!D4,'3-4'!E4,IF('0-0'!V32='3-4'!D5,'3-4'!E5,IF('0-0'!V32='3-4'!D6,'3-4'!E6,IF('0-0'!V32='3-4'!D7,'3-4'!E7,IF('0-0'!V32='3-4'!D8,'3-4'!E8,IF('0-0'!V32='3-4'!D9,'3-4'!E9,IF('0-0'!V32='3-4'!D10,'3-4'!E10,IF('0-0'!V32='3-4'!D11,'3-4'!E11,IF('0-0'!V32='3-4'!D12,'3-4'!E12,IF('0-0'!V32='3-4'!D13,'3-4'!E13,IF('0-0'!V32='3-4'!D14,'3-4'!E14))))))))))))</f>
        <v>0</v>
      </c>
      <c r="E32" s="10" t="s">
        <v>82</v>
      </c>
      <c r="F32">
        <f>원가표!A32</f>
        <v>0</v>
      </c>
      <c r="G32" s="6">
        <f>원가표!B32</f>
        <v>0</v>
      </c>
    </row>
    <row r="33" spans="1:17" x14ac:dyDescent="0.3">
      <c r="A33" s="9">
        <f>IF('0-0'!Q33='3-4'!F3,'3-4'!G3,IF('0-0'!Q33='3-4'!F4,'3-4'!G4,IF('0-0'!Q33='3-4'!F5,'3-4'!G5,IF('0-0'!Q33='3-4'!F6,'3-4'!G6,IF('0-0'!Q33='3-4'!F7,'3-4'!G7,IF('0-0'!Q33='3-4'!F8,'3-4'!G8,IF('0-0'!Q33='3-4'!F9,'3-4'!G9,IF('0-0'!Q33='3-4'!F10,'3-4'!G10,IF('0-0'!Q33='3-4'!F11,'3-4'!G11,IF('0-0'!Q33='3-4'!F12,'3-4'!G12,IF('0-0'!Q33='3-4'!F13,'3-4'!G13,IF('0-0'!Q33='3-4'!F14,'3-4'!G14))))))))))))</f>
        <v>0</v>
      </c>
      <c r="B33" s="10" t="s">
        <v>84</v>
      </c>
      <c r="C33" s="10"/>
      <c r="D33" s="11">
        <f>IF('0-0'!V33='3-4'!F3,'3-4'!G3,IF('0-0'!V33='3-4'!F4,'3-4'!G4,IF('0-0'!V33='3-4'!F5,'3-4'!G5,IF('0-0'!V33='3-4'!F6,'3-4'!G6,IF('0-0'!V33='3-4'!F7,'3-4'!G7,IF('0-0'!V33='3-4'!F8,'3-4'!G8,IF('0-0'!V33='3-4'!F9,'3-4'!G9,IF('0-0'!V33='3-4'!F10,'3-4'!G10,IF('0-0'!V33='3-4'!F11,'3-4'!G11,IF('0-0'!V33='3-4'!F12,'3-4'!G12,IF('0-0'!V33='3-4'!F13,'3-4'!G13,IF('0-0'!V33='3-4'!F14,'3-4'!G14))))))))))))</f>
        <v>0</v>
      </c>
      <c r="E33" s="10" t="s">
        <v>84</v>
      </c>
      <c r="F33">
        <f>원가표!A33</f>
        <v>0</v>
      </c>
      <c r="G33" s="6">
        <f>원가표!B33</f>
        <v>0</v>
      </c>
    </row>
    <row r="34" spans="1:17" x14ac:dyDescent="0.3">
      <c r="A34" s="9">
        <f>IF('0-0'!Q34='3-4'!H3,'3-4'!I3,IF('0-0'!Q34='3-4'!H4,'3-4'!I4,IF('0-0'!Q34='3-4'!H5,'3-4'!I5,IF('0-0'!Q34='3-4'!H6,'3-4'!I6,IF('0-0'!Q34='3-4'!H7,'3-4'!I7,IF('0-0'!Q34='3-4'!H8,'3-4'!I8,IF('0-0'!Q34='3-4'!H9,'3-4'!I9,IF('0-0'!Q34='3-4'!H10,'3-4'!I10,IF('0-0'!Q34='3-4'!H11,'3-4'!I11,IF('0-0'!Q34='3-4'!H12,'3-4'!I12,IF('0-0'!Q34='3-4'!H13,'3-4'!I13,IF('0-0'!Q34='3-4'!H14,'3-4'!I14))))))))))))</f>
        <v>40000</v>
      </c>
      <c r="B34" s="10" t="s">
        <v>87</v>
      </c>
      <c r="C34" s="10"/>
      <c r="D34" s="11">
        <f>IF('0-0'!V34='3-4'!H3,'3-4'!I3,IF('0-0'!V34='3-4'!H4,'3-4'!I4,IF('0-0'!V34='3-4'!H5,'3-4'!I5,IF('0-0'!V34='3-4'!H6,'3-4'!I6,IF('0-0'!V34='3-4'!H7,'3-4'!I7,IF('0-0'!V34='3-4'!H8,'3-4'!I8,IF('0-0'!V34='3-4'!H9,'3-4'!I9,IF('0-0'!V34='3-4'!H10,'3-4'!I10,IF('0-0'!V34='3-4'!H11,'3-4'!I11,IF('0-0'!V34='3-4'!H12,'3-4'!I12,IF('0-0'!V34='3-4'!H13,'3-4'!I13,IF('0-0'!V34='3-4'!H14,'3-4'!I14))))))))))))</f>
        <v>40000</v>
      </c>
      <c r="E34" s="10" t="s">
        <v>87</v>
      </c>
      <c r="F34">
        <f>원가표!A34</f>
        <v>0</v>
      </c>
      <c r="G34" s="6">
        <f>원가표!B34</f>
        <v>0</v>
      </c>
    </row>
    <row r="35" spans="1:17" x14ac:dyDescent="0.3">
      <c r="A35" s="9">
        <f>IF('0-0'!Q35='3-4'!J3,'3-4'!K3,IF('0-0'!Q35='3-4'!J4,'3-4'!K4,IF('0-0'!Q35='3-4'!J5,'3-4'!K5,IF('0-0'!Q35='3-4'!J6,'3-4'!K6,IF('0-0'!Q35='3-4'!J7,'3-4'!K7,IF('0-0'!Q35='3-4'!J8,'3-4'!K8,IF('0-0'!Q35='3-4'!J9,'3-4'!K9,IF('0-0'!Q35='3-4'!J10,'3-4'!K10,IF('0-0'!Q35='3-4'!J11,'3-4'!K11,IF('0-0'!Q35='3-4'!J12,'3-4'!K12,IF('0-0'!Q35='3-4'!J13,'3-4'!K13,IF('0-0'!Q35='3-4'!J14,'3-4'!K14))))))))))))</f>
        <v>85000</v>
      </c>
      <c r="B35" s="10" t="s">
        <v>90</v>
      </c>
      <c r="C35" s="10"/>
      <c r="D35" s="11">
        <f>IF('0-0'!V35='3-4'!J3,'3-4'!K3,IF('0-0'!V35='3-4'!J4,'3-4'!K4,IF('0-0'!V35='3-4'!J5,'3-4'!K5,IF('0-0'!V35='3-4'!J6,'3-4'!K6,IF('0-0'!V35='3-4'!J7,'3-4'!K7,IF('0-0'!V35='3-4'!J8,'3-4'!K8,IF('0-0'!V35='3-4'!J9,'3-4'!K9,IF('0-0'!V35='3-4'!J10,'3-4'!K10,IF('0-0'!V35='3-4'!J11,'3-4'!K11,IF('0-0'!V35='3-4'!J12,'3-4'!K12,IF('0-0'!V35='3-4'!J13,'3-4'!K13,IF('0-0'!V35='3-4'!J14,'3-4'!K14))))))))))))</f>
        <v>85000</v>
      </c>
      <c r="E35" s="10" t="s">
        <v>90</v>
      </c>
    </row>
    <row r="36" spans="1:17" x14ac:dyDescent="0.3">
      <c r="A36" s="9">
        <f>IF('0-0'!Q36='3-4'!L3,'3-4'!M3,IF('0-0'!Q36='3-4'!L4,'3-4'!M4,IF('0-0'!Q36='3-4'!L5,'3-4'!M5,IF('0-0'!Q36='3-4'!L6,'3-4'!M6,IF('0-0'!Q36='3-4'!L7,'3-4'!M7,IF('0-0'!Q36='3-4'!L8,'3-4'!M8,IF('0-0'!Q36='3-4'!L9,'3-4'!M9,IF('0-0'!Q36='3-4'!L10,'3-4'!M10,IF('0-0'!Q36='3-4'!L11,'3-4'!M11,IF('0-0'!Q36='3-4'!L12,'3-4'!M12,IF('0-0'!Q36='3-4'!L13,'3-4'!M13,IF('0-0'!Q36='3-4'!L14,'3-4'!M14))))))))))))</f>
        <v>56000</v>
      </c>
      <c r="B36" s="10" t="s">
        <v>32</v>
      </c>
      <c r="C36" s="10"/>
      <c r="D36" s="11">
        <f>IF('0-0'!V36='3-4'!L3,'3-4'!M3,IF('0-0'!V36='3-4'!L4,'3-4'!M4,IF('0-0'!V36='3-4'!L5,'3-4'!M5,IF('0-0'!V36='3-4'!L6,'3-4'!M6,IF('0-0'!V36='3-4'!L7,'3-4'!M7,IF('0-0'!V36='3-4'!L8,'3-4'!M8,IF('0-0'!V36='3-4'!L9,'3-4'!M9,IF('0-0'!V36='3-4'!L10,'3-4'!M10,IF('0-0'!V36='3-4'!L11,'3-4'!M11,IF('0-0'!V36='3-4'!L12,'3-4'!M12,IF('0-0'!V36='3-4'!L13,'3-4'!M13,IF('0-0'!V36='3-4'!L14,'3-4'!M14))))))))))))</f>
        <v>56000</v>
      </c>
      <c r="E36" s="10" t="s">
        <v>32</v>
      </c>
    </row>
    <row r="37" spans="1:17" x14ac:dyDescent="0.3">
      <c r="A37" s="9">
        <f>IF('0-0'!Q37='3-4'!A23,'3-4'!B23,IF('0-0'!Q37='3-4'!A24,'3-4'!B24,IF('0-0'!Q37='3-4'!A25,'3-4'!B25,IF('0-0'!Q37='3-4'!A26,'3-4'!B26,IF('0-0'!Q37='3-4'!A27,'3-4'!B27,IF('0-0'!Q37='3-4'!A28,'3-4'!B28,IF('0-0'!Q37='3-4'!A29,'3-4'!B29)))))))</f>
        <v>0</v>
      </c>
      <c r="B37" s="10" t="s">
        <v>34</v>
      </c>
      <c r="C37" s="10"/>
      <c r="D37" s="11">
        <f>IF('0-0'!V37='3-4'!A23,'3-4'!B23,IF('0-0'!V37='3-4'!A24,'3-4'!B24,IF('0-0'!V37='3-4'!A25,'3-4'!B25,IF('0-0'!V37='3-4'!A26,'3-4'!B26,IF('0-0'!V37='3-4'!A27,'3-4'!B27,IF('0-0'!V37='3-4'!A28,'3-4'!B28,IF('0-0'!V37='3-4'!A29,'3-4'!B29)))))))</f>
        <v>0</v>
      </c>
      <c r="E37" s="10" t="s">
        <v>34</v>
      </c>
    </row>
    <row r="38" spans="1:17" x14ac:dyDescent="0.3">
      <c r="A38" s="9"/>
      <c r="B38" s="10" t="s">
        <v>36</v>
      </c>
      <c r="C38" s="10"/>
      <c r="D38" s="11"/>
      <c r="E38" s="10" t="s">
        <v>36</v>
      </c>
    </row>
    <row r="39" spans="1:17" x14ac:dyDescent="0.3">
      <c r="A39" s="9">
        <f>IF('0-0'!Q39='3-4'!N3,'3-4'!O3,IF('0-0'!Q39='3-4'!N4,'3-4'!O4,IF('0-0'!Q39='3-4'!N5,'3-4'!O5,IF('0-0'!Q39='3-4'!N6,'3-4'!O6,IF('0-0'!Q39='3-4'!N7,'3-4'!O7,IF('0-0'!Q39='3-4'!N8,'3-4'!O8,IF('0-0'!Q39='3-4'!N9,'3-4'!O9,IF('0-0'!Q39='3-4'!N10,'3-4'!O10,IF('0-0'!Q39='3-4'!N11,'3-4'!N11,IF('0-0'!Q39='3-4'!N12,'3-4'!O12,IF('0-0'!Q39='3-4'!N13,'3-4'!O13,IF('0-0'!Q39='3-4'!N14,'3-4'!O14))))))))))))</f>
        <v>40000</v>
      </c>
      <c r="B39" s="10" t="s">
        <v>94</v>
      </c>
      <c r="C39" s="10"/>
      <c r="D39" s="11">
        <f>IF('0-0'!V39='3-4'!N3,'3-4'!O3,IF('0-0'!V39='3-4'!N4,'3-4'!O4,IF('0-0'!V39='3-4'!N5,'3-4'!O5,IF('0-0'!V39='3-4'!N6,'3-4'!O6,IF('0-0'!V39='3-4'!N7,'3-4'!O7,IF('0-0'!V39='3-4'!N8,'3-4'!O8,IF('0-0'!V39='3-4'!N9,'3-4'!O9,IF('0-0'!V39='3-4'!N10,'3-4'!O10,IF('0-0'!V39='3-4'!N11,'3-4'!N11,IF('0-0'!V39='3-4'!N12,'3-4'!O12,IF('0-0'!V39='3-4'!N13,'3-4'!O13,IF('0-0'!V39='3-4'!N14,'3-4'!O14))))))))))))</f>
        <v>40000</v>
      </c>
      <c r="E39" s="10" t="s">
        <v>94</v>
      </c>
    </row>
    <row r="40" spans="1:17" x14ac:dyDescent="0.3">
      <c r="A40" s="9">
        <f>IF('0-0'!Q40='3-4'!P3,'3-4'!Q3,IF('0-0'!Q40='3-4'!P4,'3-4'!Q4,IF('0-0'!Q40='3-4'!P5,'3-4'!Q5,IF('0-0'!Q40='3-4'!P6,'3-4'!Q6,IF('0-0'!Q40='3-4'!P7,'3-4'!Q7,IF('0-0'!Q40='3-4'!P8,'3-4'!Q8,IF('0-0'!Q40='3-4'!P9,'3-4'!Q9,IF('0-0'!Q40='3-4'!P10,'3-4'!Q10,IF('0-0'!Q40='3-4'!P11,'3-4'!Q11,IF('0-0'!Q40='3-4'!P12,'3-4'!Q12,IF('0-0'!Q40='3-4'!P13,'3-4'!Q13,IF('0-0'!Q40='3-4'!P14,'3-4'!Q14))))))))))))</f>
        <v>20000</v>
      </c>
      <c r="B40" s="10" t="s">
        <v>96</v>
      </c>
      <c r="C40" s="10"/>
      <c r="D40" s="11">
        <f>IF('0-0'!V40='3-4'!P3,'3-4'!Q3,IF('0-0'!V40='3-4'!P4,'3-4'!Q4,IF('0-0'!V40='3-4'!P5,'3-4'!Q5,IF('0-0'!V40='3-4'!P6,'3-4'!Q6,IF('0-0'!V40='3-4'!P7,'3-4'!Q7,IF('0-0'!V40='3-4'!P8,'3-4'!Q8,IF('0-0'!V40='3-4'!P9,'3-4'!Q9,IF('0-0'!V40='3-4'!P10,'3-4'!Q10,IF('0-0'!V40='3-4'!P11,'3-4'!Q11,IF('0-0'!V40='3-4'!P12,'3-4'!Q12,IF('0-0'!V40='3-4'!P13,'3-4'!Q13,IF('0-0'!V40='3-4'!P14,'3-4'!Q14))))))))))))</f>
        <v>20000</v>
      </c>
      <c r="E40" s="10" t="s">
        <v>96</v>
      </c>
    </row>
    <row r="41" spans="1:17" x14ac:dyDescent="0.3">
      <c r="A41" s="9">
        <f>IF('0-0'!Q41='1-2'!F23,'1-2'!G23,IF('0-0'!Q41='1-2'!F24,'1-2'!G24,IF('0-0'!Q41='1-2'!F25,'1-2'!G25,IF('0-0'!Q41='1-2'!F26,'1-2'!G26,IF('0-0'!Q41='1-2'!F27,'1-2'!G27,IF('0-0'!Q41='1-2'!F28,'1-2'!G28,IF('0-0'!Q41='1-2'!F29,'1-2'!G29,IF('0-0'!Q41='1-2'!F30,'1-2'!G30,IF('0-0'!Q41='1-2'!F31,'1-2'!G31)))))))))</f>
        <v>0</v>
      </c>
      <c r="B41" s="10" t="s">
        <v>98</v>
      </c>
      <c r="C41" s="10"/>
      <c r="D41" s="11">
        <f>IF('0-0'!V41='1-2'!F23,'1-2'!G23,IF('0-0'!V41='1-2'!F24,'1-2'!G24,IF('0-0'!V41='1-2'!F25,'1-2'!G25,IF('0-0'!V41='1-2'!F26,'1-2'!G26,IF('0-0'!V41='1-2'!F27,'1-2'!G27,IF('0-0'!V41='1-2'!F28,'1-2'!G28,IF('0-0'!V41='1-2'!F29,'1-2'!G29,IF('0-0'!V41='1-2'!F30,'1-2'!G30,IF('0-0'!V41='1-2'!F31,'1-2'!G31)))))))))</f>
        <v>125000</v>
      </c>
      <c r="E41" s="10" t="s">
        <v>98</v>
      </c>
    </row>
    <row r="42" spans="1:17" x14ac:dyDescent="0.3">
      <c r="A42" s="12">
        <v>60000</v>
      </c>
      <c r="B42" s="13" t="s">
        <v>117</v>
      </c>
      <c r="C42" s="13"/>
      <c r="D42" s="12">
        <v>60000</v>
      </c>
      <c r="E42" s="13" t="s">
        <v>117</v>
      </c>
    </row>
    <row r="43" spans="1:17" x14ac:dyDescent="0.3">
      <c r="A43" s="14">
        <f>SUM(A31:A42)</f>
        <v>381000</v>
      </c>
      <c r="B43" s="15" t="s">
        <v>118</v>
      </c>
      <c r="C43" s="15"/>
      <c r="D43" s="14">
        <f>SUM(D31:D42)</f>
        <v>506000</v>
      </c>
      <c r="E43" s="15" t="s">
        <v>118</v>
      </c>
    </row>
    <row r="44" spans="1:17" x14ac:dyDescent="0.3">
      <c r="A44" s="16"/>
      <c r="B44" s="17" t="s">
        <v>119</v>
      </c>
      <c r="C44" s="17"/>
      <c r="D44" s="16"/>
      <c r="E44" s="17" t="s">
        <v>119</v>
      </c>
    </row>
    <row r="45" spans="1:17" x14ac:dyDescent="0.3">
      <c r="A45" s="18">
        <f>A43*A44%+A43</f>
        <v>381000</v>
      </c>
      <c r="B45" s="19" t="s">
        <v>120</v>
      </c>
      <c r="C45" s="19"/>
      <c r="D45" s="18">
        <f>D43*D44%+D43</f>
        <v>506000</v>
      </c>
      <c r="E45" s="19" t="s">
        <v>120</v>
      </c>
    </row>
    <row r="46" spans="1:17" x14ac:dyDescent="0.3">
      <c r="A46" s="9">
        <f>ROUND(A45,-3)</f>
        <v>381000</v>
      </c>
      <c r="B46" s="20" t="s">
        <v>121</v>
      </c>
      <c r="C46" s="20"/>
      <c r="D46" s="9">
        <f>ROUND(D45,-3)</f>
        <v>506000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3"/>
  <sheetViews>
    <sheetView topLeftCell="A13" zoomScale="85" zoomScaleNormal="85" workbookViewId="0">
      <selection activeCell="D44" sqref="D44"/>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124</v>
      </c>
      <c r="B30" s="59"/>
      <c r="C30" s="8"/>
      <c r="D30" s="59" t="s">
        <v>125</v>
      </c>
      <c r="E30" s="59"/>
      <c r="F30">
        <f>원가표!A30</f>
        <v>0</v>
      </c>
      <c r="G30" s="6">
        <f>원가표!B30</f>
        <v>0</v>
      </c>
    </row>
    <row r="31" spans="1:18" x14ac:dyDescent="0.3">
      <c r="A31" s="9">
        <f>IF('0-0'!AC31='5-6'!A3,'5-6'!B3,IF('0-0'!AC31='5-6'!A4,'5-6'!B4,IF('0-0'!AC31='5-6'!A5,'5-6'!B5,IF('0-0'!AC31='5-6'!A6,'5-6'!B6,IF('0-0'!AC31='5-6'!A7,'5-6'!B7,IF('0-0'!AC31='5-6'!A8,'5-6'!B8,IF('0-0'!AC31='5-6'!A9,'5-6'!B9,IF('0-0'!AC31='5-6'!A10,'5-6'!B10,IF('0-0'!AC31='5-6'!A11,'5-6'!B11,IF('0-0'!AC31='5-6'!A12,'5-6'!B12,IF('0-0'!AC31='5-6'!A13,'5-6'!B13,IF('0-0'!AC31='5-6'!A14,'5-6'!B14,IF('0-0'!AC31='5-6'!A15,'5-6'!B15,IF('0-0'!AC31='5-6'!A16,'5-6'!B16))))))))))))))</f>
        <v>165000</v>
      </c>
      <c r="B31" s="10" t="s">
        <v>12</v>
      </c>
      <c r="C31" s="10"/>
      <c r="D31" s="11">
        <f>IF('0-0'!AH31='5-6'!A3,'5-6'!B3,IF('0-0'!AH31='5-6'!A4,'5-6'!B4,IF('0-0'!AH31='5-6'!A5,'5-6'!B5,IF('0-0'!AH31='5-6'!A6,'5-6'!B6,IF('0-0'!AH31='5-6'!A7,'5-6'!B7,IF('0-0'!AH31='5-6'!A8,'5-6'!B8,IF('0-0'!AH31='5-6'!A9,'5-6'!B9,IF('0-0'!AH31='5-6'!A10,'5-6'!B10,IF('0-0'!AH31='5-6'!A11,'5-6'!B11,IF('0-0'!AH31='5-6'!A12,'5-6'!B12,IF('0-0'!AH31='5-6'!A13,'5-6'!B13,IF('0-0'!AH31='5-6'!A14,'5-6'!B14,IF('0-0'!AH31='5-6'!A15,'5-6'!B15,IF('0-0'!AH31='5-6'!A16,'5-6'!B16))))))))))))))</f>
        <v>165000</v>
      </c>
      <c r="E31" s="10" t="s">
        <v>12</v>
      </c>
      <c r="F31">
        <f>원가표!A31</f>
        <v>0</v>
      </c>
      <c r="G31" s="6">
        <f>원가표!B31</f>
        <v>0</v>
      </c>
    </row>
    <row r="32" spans="1:18" x14ac:dyDescent="0.3">
      <c r="A32" s="9">
        <f>IF('0-0'!AC32='5-6'!D3,'5-6'!E3,IF('0-0'!AC32='5-6'!D4,'5-6'!E4,IF('0-0'!AC32='5-6'!D5,'5-6'!E5,IF('0-0'!AC32='5-6'!D6,'5-6'!E6,IF('0-0'!AC32='5-6'!D7,'5-6'!E7,IF('0-0'!AC32='5-6'!D8,'5-6'!E8,IF('0-0'!AC32='5-6'!D9,'5-6'!E9,IF('0-0'!AC32='5-6'!D10,'5-6'!E10,IF('0-0'!AC32='5-6'!D11,'5-6'!E11,IF('0-0'!AC32='5-6'!D12,'5-6'!E12,IF('0-0'!AC32='5-6'!D13,'5-6'!E13,IF('0-0'!AC32='5-6'!D14,'5-6'!E14))))))))))))</f>
        <v>0</v>
      </c>
      <c r="B32" s="10" t="s">
        <v>82</v>
      </c>
      <c r="C32" s="10"/>
      <c r="D32" s="11">
        <f>IF('0-0'!AH32='5-6'!D3,'5-6'!E3,IF('0-0'!AH32='5-6'!D4,'5-6'!E4,IF('0-0'!AH32='5-6'!D5,'5-6'!E5,IF('0-0'!AH32='5-6'!D6,'5-6'!E6,IF('0-0'!AH32='5-6'!D7,'5-6'!E7,IF('0-0'!AH32='5-6'!D8,'5-6'!E8,IF('0-0'!AH32='5-6'!D9,'5-6'!E9,IF('0-0'!AH32='5-6'!D10,'5-6'!E10,IF('0-0'!AH32='5-6'!D11,'5-6'!E11,IF('0-0'!AH32='5-6'!D12,'5-6'!E12,IF('0-0'!AH32='5-6'!D13,'5-6'!E13,IF('0-0'!AH32='5-6'!D14,'5-6'!E14))))))))))))</f>
        <v>0</v>
      </c>
      <c r="E32" s="10" t="s">
        <v>82</v>
      </c>
      <c r="F32">
        <f>원가표!A32</f>
        <v>0</v>
      </c>
      <c r="G32" s="6">
        <f>원가표!B32</f>
        <v>0</v>
      </c>
    </row>
    <row r="33" spans="1:17" x14ac:dyDescent="0.3">
      <c r="A33" s="9">
        <f>IF('0-0'!AC33='5-6'!F3,'5-6'!G3,IF('0-0'!AC33='5-6'!F4,'5-6'!G4,IF('0-0'!AC33='5-6'!F5,'5-6'!G5,IF('0-0'!AC33='5-6'!F6,'5-6'!G6,IF('0-0'!AC33='5-6'!F7,'5-6'!G7,IF('0-0'!AC33='5-6'!F8,'5-6'!G8,IF('0-0'!AC33='5-6'!F9,'5-6'!G9,IF('0-0'!AC33='5-6'!F10,'5-6'!G10,IF('0-0'!AC33='5-6'!F11,'5-6'!G11,IF('0-0'!AC33='5-6'!F12,'5-6'!G12,IF('0-0'!AC33='5-6'!F13,'5-6'!G13,IF('0-0'!AC33='5-6'!F14,'5-6'!G14))))))))))))</f>
        <v>0</v>
      </c>
      <c r="B33" s="10" t="s">
        <v>84</v>
      </c>
      <c r="C33" s="10"/>
      <c r="D33" s="11">
        <f>IF('0-0'!AH33='5-6'!F3,'5-6'!G3,IF('0-0'!AH33='5-6'!F4,'5-6'!G4,IF('0-0'!AH33='5-6'!F5,'5-6'!G5,IF('0-0'!AH33='5-6'!F6,'5-6'!G6,IF('0-0'!AH33='5-6'!F7,'5-6'!G7,IF('0-0'!AH33='5-6'!F8,'5-6'!G8,IF('0-0'!AH33='5-6'!F9,'5-6'!G9,IF('0-0'!AH33='5-6'!F10,'5-6'!G10,IF('0-0'!AH33='5-6'!F11,'5-6'!G11,IF('0-0'!AH33='5-6'!F12,'5-6'!G12,IF('0-0'!AH33='5-6'!F13,'5-6'!G13,IF('0-0'!AH33='5-6'!F14,'5-6'!G14))))))))))))</f>
        <v>0</v>
      </c>
      <c r="E33" s="10" t="s">
        <v>84</v>
      </c>
      <c r="F33">
        <f>원가표!A33</f>
        <v>0</v>
      </c>
      <c r="G33" s="6">
        <f>원가표!B33</f>
        <v>0</v>
      </c>
    </row>
    <row r="34" spans="1:17" x14ac:dyDescent="0.3">
      <c r="A34" s="9">
        <f>IF('0-0'!AC34='5-6'!H3,'5-6'!I3,IF('0-0'!AC34='5-6'!H4,'5-6'!I4,IF('0-0'!AC34='5-6'!H5,'5-6'!I5,IF('0-0'!AC34='5-6'!H6,'5-6'!I6,IF('0-0'!AC34='5-6'!H7,'5-6'!I7,IF('0-0'!AC34='5-6'!H8,'5-6'!I8,IF('0-0'!AC34='5-6'!H9,'5-6'!I9,IF('0-0'!AC34='5-6'!H10,'5-6'!I10,IF('0-0'!AC34='5-6'!H11,'5-6'!I11,IF('0-0'!AC34='5-6'!H12,'5-6'!I12,IF('0-0'!AC34='5-6'!H13,'5-6'!I13,IF('0-0'!AC34='5-6'!H14,'5-6'!I14))))))))))))</f>
        <v>40000</v>
      </c>
      <c r="B34" s="10" t="s">
        <v>87</v>
      </c>
      <c r="C34" s="10"/>
      <c r="D34" s="11">
        <f>IF('0-0'!AH34='5-6'!H3,'5-6'!I3,IF('0-0'!AH34='5-6'!H4,'5-6'!I4,IF('0-0'!AH34='5-6'!H5,'5-6'!I5,IF('0-0'!AH34='5-6'!H6,'5-6'!I6,IF('0-0'!AH34='5-6'!H7,'5-6'!I7,IF('0-0'!AH34='5-6'!H8,'5-6'!I8,IF('0-0'!AH34='5-6'!H9,'5-6'!I9,IF('0-0'!AH34='5-6'!H10,'5-6'!I10,IF('0-0'!AH34='5-6'!H11,'5-6'!I11,IF('0-0'!AH34='5-6'!H12,'5-6'!I12,IF('0-0'!AH34='5-6'!H13,'5-6'!I13,IF('0-0'!AH34='5-6'!H14,'5-6'!I14))))))))))))</f>
        <v>40000</v>
      </c>
      <c r="E34" s="10" t="s">
        <v>87</v>
      </c>
      <c r="F34">
        <f>원가표!A34</f>
        <v>0</v>
      </c>
      <c r="G34" s="6">
        <f>원가표!B34</f>
        <v>0</v>
      </c>
    </row>
    <row r="35" spans="1:17" x14ac:dyDescent="0.3">
      <c r="A35" s="9">
        <f>IF('0-0'!AC35='5-6'!J3,'5-6'!K3,IF('0-0'!AC35='5-6'!J4,'5-6'!K4,IF('0-0'!AC35='5-6'!J5,'5-6'!K5,IF('0-0'!AC35='5-6'!J6,'5-6'!K6,IF('0-0'!AC35='5-6'!J7,'5-6'!K7,IF('0-0'!AC35='5-6'!J8,'5-6'!K8,IF('0-0'!AC35='5-6'!J9,'5-6'!K9,IF('0-0'!AC35='5-6'!J10,'5-6'!K10,IF('0-0'!AC35='5-6'!J11,'5-6'!K11,IF('0-0'!AC35='5-6'!J12,'5-6'!K12,IF('0-0'!AC35='5-6'!J13,'5-6'!K13,IF('0-0'!AC35='5-6'!J14,'5-6'!K14))))))))))))</f>
        <v>85000</v>
      </c>
      <c r="B35" s="10" t="s">
        <v>90</v>
      </c>
      <c r="C35" s="10"/>
      <c r="D35" s="11">
        <f>IF('0-0'!AH35='5-6'!J3,'5-6'!K3,IF('0-0'!AH35='5-6'!J4,'5-6'!K4,IF('0-0'!AH35='5-6'!J5,'5-6'!K5,IF('0-0'!AH35='5-6'!J6,'5-6'!K6,IF('0-0'!AH35='5-6'!J7,'5-6'!K7,IF('0-0'!AH35='5-6'!J8,'5-6'!K8,IF('0-0'!AH35='5-6'!J9,'5-6'!K9,IF('0-0'!AH35='5-6'!J10,'5-6'!K10,IF('0-0'!AH35='5-6'!J11,'5-6'!K11,IF('0-0'!AH35='5-6'!J12,'5-6'!K12,IF('0-0'!AH35='5-6'!J13,'5-6'!K13,IF('0-0'!AH35='5-6'!J14,'5-6'!K14))))))))))))</f>
        <v>85000</v>
      </c>
      <c r="E35" s="10" t="s">
        <v>90</v>
      </c>
    </row>
    <row r="36" spans="1:17" x14ac:dyDescent="0.3">
      <c r="A36" s="9">
        <f>IF('0-0'!AC36='5-6'!L3,'5-6'!M3,IF('0-0'!AC36='5-6'!L4,'5-6'!M4,IF('0-0'!AC36='5-6'!L5,'5-6'!M5,IF('0-0'!AC36='5-6'!L6,'5-6'!M6,IF('0-0'!AC36='5-6'!L7,'5-6'!M7,IF('0-0'!AC36='5-6'!L8,'5-6'!M8,IF('0-0'!AC36='5-6'!L9,'5-6'!M9,IF('0-0'!AC36='5-6'!L10,'5-6'!M10,IF('0-0'!AC36='5-6'!L11,'5-6'!M11,IF('0-0'!AC36='5-6'!L12,'5-6'!M12,IF('0-0'!AC36='5-6'!L13,'5-6'!M13,IF('0-0'!AC36='5-6'!L14,'5-6'!M14))))))))))))</f>
        <v>56000</v>
      </c>
      <c r="B36" s="10" t="s">
        <v>32</v>
      </c>
      <c r="C36" s="10"/>
      <c r="D36" s="11">
        <f>IF('0-0'!AH36='5-6'!L3,'5-6'!M3,IF('0-0'!AH36='5-6'!L4,'5-6'!M4,IF('0-0'!AH36='5-6'!L5,'5-6'!M5,IF('0-0'!AH36='5-6'!L6,'5-6'!M6,IF('0-0'!AH36='5-6'!L7,'5-6'!M7,IF('0-0'!AH36='5-6'!L8,'5-6'!M8,IF('0-0'!AH36='5-6'!L9,'5-6'!M9,IF('0-0'!AH36='5-6'!L10,'5-6'!M10,IF('0-0'!AH36='5-6'!L11,'5-6'!M11,IF('0-0'!AH36='5-6'!L12,'5-6'!M12,IF('0-0'!AH36='5-6'!L13,'5-6'!M13,IF('0-0'!AH36='5-6'!L14,'5-6'!M14))))))))))))</f>
        <v>56000</v>
      </c>
      <c r="E36" s="10" t="s">
        <v>32</v>
      </c>
    </row>
    <row r="37" spans="1:17" x14ac:dyDescent="0.3">
      <c r="A37" s="9">
        <f>IF('0-0'!AC37='5-6'!A23,'5-6'!B23,IF('0-0'!AC37='5-6'!A24,'5-6'!B24,IF('0-0'!AC37='5-6'!A25,'5-6'!B25,IF('0-0'!AC37='5-6'!A26,'5-6'!B26,IF('0-0'!AC37='5-6'!A27,'5-6'!B27,IF('0-0'!AC37='5-6'!A28,'5-6'!B28,IF('0-0'!AC37='5-6'!A29,'5-6'!B29)))))))</f>
        <v>0</v>
      </c>
      <c r="B37" s="10" t="s">
        <v>34</v>
      </c>
      <c r="C37" s="10"/>
      <c r="D37" s="11">
        <f>IF('0-0'!AH37='5-6'!A23,'5-6'!B23,IF('0-0'!AH37='5-6'!A24,'5-6'!B24,IF('0-0'!AH37='5-6'!A25,'5-6'!B25,IF('0-0'!AH37='5-6'!A26,'5-6'!B26,IF('0-0'!AH37='5-6'!A27,'5-6'!B27,IF('0-0'!AH37='5-6'!A28,'5-6'!B28,IF('0-0'!AH37='5-6'!A29,'5-6'!B29)))))))</f>
        <v>0</v>
      </c>
      <c r="E37" s="10" t="s">
        <v>34</v>
      </c>
    </row>
    <row r="38" spans="1:17" x14ac:dyDescent="0.3">
      <c r="A38" s="9"/>
      <c r="B38" s="10" t="s">
        <v>36</v>
      </c>
      <c r="C38" s="10"/>
      <c r="D38" s="11"/>
      <c r="E38" s="10" t="s">
        <v>36</v>
      </c>
    </row>
    <row r="39" spans="1:17" x14ac:dyDescent="0.3">
      <c r="A39" s="9">
        <f>IF('0-0'!AC39='5-6'!N3,'5-6'!O3,IF('0-0'!AC39='5-6'!N4,'5-6'!O4,IF('0-0'!AC39='5-6'!N5,'5-6'!O5,IF('0-0'!AC39='5-6'!N6,'5-6'!O6,IF('0-0'!AC39='5-6'!N7,'5-6'!O7,IF('0-0'!AC39='5-6'!N8,'5-6'!O8,IF('0-0'!AC39='5-6'!N9,'5-6'!O9,IF('0-0'!AC39='5-6'!N10,'5-6'!O10,IF('0-0'!AC39='5-6'!N11,'5-6'!N11,IF('0-0'!AC39='5-6'!N12,'5-6'!O12,IF('0-0'!AC39='5-6'!N13,'5-6'!O13,IF('0-0'!AC39='5-6'!N14,'5-6'!O14))))))))))))</f>
        <v>40000</v>
      </c>
      <c r="B39" s="10" t="s">
        <v>94</v>
      </c>
      <c r="C39" s="10"/>
      <c r="D39" s="11">
        <f>IF('0-0'!AH39='5-6'!N3,'5-6'!O3,IF('0-0'!AH39='5-6'!N4,'5-6'!O4,IF('0-0'!AH39='5-6'!N5,'5-6'!O5,IF('0-0'!AH39='5-6'!N6,'5-6'!O6,IF('0-0'!AH39='5-6'!N7,'5-6'!O7,IF('0-0'!AH39='5-6'!N8,'5-6'!O8,IF('0-0'!AH39='5-6'!N9,'5-6'!O9,IF('0-0'!AH39='5-6'!N10,'5-6'!O10,IF('0-0'!AH39='5-6'!N11,'5-6'!N11,IF('0-0'!AH39='5-6'!N12,'5-6'!O12,IF('0-0'!AH39='5-6'!N13,'5-6'!O13,IF('0-0'!AH39='5-6'!N14,'5-6'!O14))))))))))))</f>
        <v>40000</v>
      </c>
      <c r="E39" s="10" t="s">
        <v>94</v>
      </c>
    </row>
    <row r="40" spans="1:17" x14ac:dyDescent="0.3">
      <c r="A40" s="9">
        <f>IF('0-0'!AC40='5-6'!P3,'5-6'!Q3,IF('0-0'!AC40='5-6'!P4,'5-6'!Q4,IF('0-0'!AC40='5-6'!P5,'5-6'!Q5,IF('0-0'!AC40='5-6'!P6,'5-6'!Q6,IF('0-0'!AC40='5-6'!P7,'5-6'!Q7,IF('0-0'!AC40='5-6'!P8,'5-6'!Q8,IF('0-0'!AC40='5-6'!P9,'5-6'!Q9,IF('0-0'!AC40='5-6'!P10,'5-6'!Q10,IF('0-0'!AC40='5-6'!P11,'5-6'!Q11,IF('0-0'!AC40='5-6'!P12,'5-6'!Q12,IF('0-0'!AC40='5-6'!P13,'5-6'!Q13,IF('0-0'!AC40='5-6'!P14,'5-6'!Q14))))))))))))</f>
        <v>35000</v>
      </c>
      <c r="B40" s="10" t="s">
        <v>96</v>
      </c>
      <c r="C40" s="10"/>
      <c r="D40" s="11">
        <f>IF('0-0'!AH40='5-6'!P3,'5-6'!Q3,IF('0-0'!AH40='5-6'!P4,'5-6'!Q4,IF('0-0'!AH40='5-6'!P5,'5-6'!Q5,IF('0-0'!AH40='5-6'!P6,'5-6'!Q6,IF('0-0'!AH40='5-6'!P7,'5-6'!Q7,IF('0-0'!AH40='5-6'!P8,'5-6'!Q8,IF('0-0'!AH40='5-6'!P9,'5-6'!Q9,IF('0-0'!AH40='5-6'!P10,'5-6'!Q10,IF('0-0'!AH40='5-6'!P11,'5-6'!Q11,IF('0-0'!AH40='5-6'!P12,'5-6'!Q12,IF('0-0'!AH40='5-6'!P13,'5-6'!Q13,IF('0-0'!AH40='5-6'!P14,'5-6'!Q14))))))))))))</f>
        <v>35000</v>
      </c>
      <c r="E40" s="10" t="s">
        <v>96</v>
      </c>
    </row>
    <row r="41" spans="1:17" x14ac:dyDescent="0.3">
      <c r="A41" s="9">
        <f>IF('0-0'!AC41='1-2'!F23,'1-2'!G23,IF('0-0'!AC41='1-2'!F24,'1-2'!G24,IF('0-0'!AC41='1-2'!F25,'1-2'!G25,IF('0-0'!AC41='1-2'!F26,'1-2'!G26,IF('0-0'!AC41='1-2'!F27,'1-2'!G27,IF('0-0'!AC41='1-2'!F28,'1-2'!G28,IF('0-0'!AC41='1-2'!F29,'1-2'!G29,IF('0-0'!AC41='1-2'!F30,'1-2'!G30,IF('0-0'!AC41='1-2'!F31,'1-2'!G31)))))))))</f>
        <v>0</v>
      </c>
      <c r="B41" s="10" t="s">
        <v>98</v>
      </c>
      <c r="C41" s="10"/>
      <c r="D41" s="11">
        <f>IF('0-0'!AH41='1-2'!F23,'1-2'!G23,IF('0-0'!AH41='1-2'!F24,'1-2'!G24,IF('0-0'!AH41='1-2'!F25,'1-2'!G25,IF('0-0'!AH41='1-2'!F26,'1-2'!G26,IF('0-0'!AH41='1-2'!F27,'1-2'!G27,IF('0-0'!AH41='1-2'!F28,'1-2'!G28,IF('0-0'!AH41='1-2'!F29,'1-2'!G29,IF('0-0'!AH41='1-2'!F30,'1-2'!G30,IF('0-0'!AH41='1-2'!F31,'1-2'!G31)))))))))</f>
        <v>125000</v>
      </c>
      <c r="E41" s="10" t="s">
        <v>98</v>
      </c>
    </row>
    <row r="42" spans="1:17" x14ac:dyDescent="0.3">
      <c r="A42" s="12">
        <v>60000</v>
      </c>
      <c r="B42" s="13" t="s">
        <v>117</v>
      </c>
      <c r="C42" s="13"/>
      <c r="D42" s="12">
        <v>60000</v>
      </c>
      <c r="E42" s="13" t="s">
        <v>117</v>
      </c>
    </row>
    <row r="43" spans="1:17" x14ac:dyDescent="0.3">
      <c r="A43" s="14">
        <f>SUM(A31:A42)</f>
        <v>481000</v>
      </c>
      <c r="B43" s="15" t="s">
        <v>118</v>
      </c>
      <c r="C43" s="15"/>
      <c r="D43" s="14">
        <f>SUM(D31:D42)</f>
        <v>606000</v>
      </c>
      <c r="E43" s="15" t="s">
        <v>118</v>
      </c>
    </row>
    <row r="44" spans="1:17" x14ac:dyDescent="0.3">
      <c r="A44" s="16"/>
      <c r="B44" s="17" t="s">
        <v>119</v>
      </c>
      <c r="C44" s="17"/>
      <c r="D44" s="16"/>
      <c r="E44" s="17" t="s">
        <v>119</v>
      </c>
    </row>
    <row r="45" spans="1:17" x14ac:dyDescent="0.3">
      <c r="A45" s="18">
        <f>A43*A44%+A43</f>
        <v>481000</v>
      </c>
      <c r="B45" s="19" t="s">
        <v>120</v>
      </c>
      <c r="C45" s="19"/>
      <c r="D45" s="18">
        <f>D43*D44%+D43</f>
        <v>606000</v>
      </c>
      <c r="E45" s="19" t="s">
        <v>120</v>
      </c>
    </row>
    <row r="46" spans="1:17" x14ac:dyDescent="0.3">
      <c r="A46" s="9">
        <f>ROUND(A45,-3)</f>
        <v>481000</v>
      </c>
      <c r="B46" s="20" t="s">
        <v>121</v>
      </c>
      <c r="C46" s="20"/>
      <c r="D46" s="9">
        <f>ROUND(D45,-3)</f>
        <v>606000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
  <sheetViews>
    <sheetView topLeftCell="A8" zoomScale="85" zoomScaleNormal="85" workbookViewId="0">
      <selection activeCell="P10" sqref="P1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126</v>
      </c>
      <c r="B30" s="59"/>
      <c r="C30" s="8"/>
      <c r="D30" s="59" t="s">
        <v>127</v>
      </c>
      <c r="E30" s="59"/>
      <c r="F30">
        <f>원가표!A30</f>
        <v>0</v>
      </c>
      <c r="G30" s="6">
        <f>원가표!B30</f>
        <v>0</v>
      </c>
    </row>
    <row r="31" spans="1:18" x14ac:dyDescent="0.3">
      <c r="A31" s="9">
        <f>IF('0-0'!AO31='7-8'!A3,'7-8'!B3,IF('0-0'!AO31='7-8'!A4,'7-8'!B4,IF('0-0'!AO31='7-8'!A5,'7-8'!B5,IF('0-0'!AO31='7-8'!A6,'7-8'!B6,IF('0-0'!AO31='7-8'!A7,'7-8'!B7,IF('0-0'!AO31='7-8'!A8,'7-8'!B8,IF('0-0'!AO31='7-8'!A9,'7-8'!B9,IF('0-0'!AO31='7-8'!A10,'7-8'!B10,IF('0-0'!AO31='7-8'!A11,'7-8'!B11,IF('0-0'!AO31='7-8'!A12,'7-8'!B12,IF('0-0'!AO31='7-8'!A13,'7-8'!B13,IF('0-0'!AO31='7-8'!A14,'7-8'!B14,IF('0-0'!AO31='7-8'!A15,'7-8'!B15)))))))))))))</f>
        <v>100000</v>
      </c>
      <c r="B31" s="10" t="s">
        <v>12</v>
      </c>
      <c r="C31" s="10"/>
      <c r="D31" s="11">
        <f>IF('0-0'!AT31='7-8'!A3,'7-8'!B3,IF('0-0'!AT31='7-8'!A4,'7-8'!B4,IF('0-0'!AT31='7-8'!A5,'7-8'!B5,IF('0-0'!AT31='7-8'!A6,'7-8'!B6,IF('0-0'!AT31='7-8'!A7,'7-8'!B7,IF('0-0'!AT31='7-8'!A8,'7-8'!B8,IF('0-0'!AT31='7-8'!A9,'7-8'!B9,IF('0-0'!AT31='7-8'!A10,'7-8'!B10,IF('0-0'!AT31='7-8'!A11,'7-8'!B11,IF('0-0'!AT31='7-8'!A12,'7-8'!B12,IF('0-0'!AT31='7-8'!A13,'7-8'!B13,IF('0-0'!AT31='7-8'!A14,'7-8'!B14,IF('0-0'!AT31='7-8'!A15,'7-8'!B15,IF('0-0'!AT31='7-8'!A16,'7-8'!B16,IF('0-0'!AT31='7-8'!A17,'7-8'!B17,IF('0-0'!AT31='7-8'!A18,'7-8'!B18,IF('0-0'!AT31='7-8'!A19,'7-8'!B19,IF('0-0'!AT31='7-8'!A20,'7-8'!B20,IF('0-0'!AT31='7-8'!A21,'7-8'!B21)))))))))))))))))))</f>
        <v>315000</v>
      </c>
      <c r="E31" s="10" t="s">
        <v>12</v>
      </c>
      <c r="F31">
        <f>원가표!A31</f>
        <v>0</v>
      </c>
      <c r="G31" s="6">
        <f>원가표!B31</f>
        <v>0</v>
      </c>
    </row>
    <row r="32" spans="1:18" x14ac:dyDescent="0.3">
      <c r="A32" s="9">
        <f>IF('0-0'!AO32='7-8'!D3,'7-8'!E3,IF('0-0'!AO32='7-8'!D4,'7-8'!E4,IF('0-0'!AO32='7-8'!D5,'7-8'!E5,IF('0-0'!AO32='7-8'!D6,'7-8'!E6,IF('0-0'!AO32='7-8'!D7,'7-8'!E7,IF('0-0'!AO32='7-8'!D8,'7-8'!E8,IF('0-0'!AO32='7-8'!D9,'7-8'!E9,IF('0-0'!AO32='7-8'!D10,'7-8'!E10,IF('0-0'!AO32='7-8'!D11,'7-8'!E11,IF('0-0'!AO32='7-8'!D12,'7-8'!E12,IF('0-0'!AO32='7-8'!D13,'7-8'!E13,IF('0-0'!AO32='7-8'!D14,'7-8'!E14))))))))))))</f>
        <v>0</v>
      </c>
      <c r="B32" s="10" t="s">
        <v>82</v>
      </c>
      <c r="C32" s="10"/>
      <c r="D32" s="11">
        <f>IF('0-0'!AT32='7-8'!D3,'7-8'!E3,IF('0-0'!AT32='7-8'!D4,'7-8'!E4,IF('0-0'!AT32='7-8'!D5,'7-8'!E5,IF('0-0'!AT32='7-8'!D6,'7-8'!E6,IF('0-0'!AT32='7-8'!D7,'7-8'!E7,IF('0-0'!AT32='7-8'!D8,'7-8'!E8,IF('0-0'!AT32='7-8'!D9,'7-8'!E9,IF('0-0'!AT32='7-8'!D10,'7-8'!E10,IF('0-0'!AT32='7-8'!D11,'7-8'!E11,IF('0-0'!AT32='7-8'!D12,'7-8'!E12,IF('0-0'!AT32='7-8'!D13,'7-8'!E13,IF('0-0'!AT32='7-8'!D14,'7-8'!E14))))))))))))</f>
        <v>30000</v>
      </c>
      <c r="E32" s="10" t="s">
        <v>82</v>
      </c>
      <c r="F32">
        <f>원가표!A32</f>
        <v>0</v>
      </c>
      <c r="G32" s="6">
        <f>원가표!B32</f>
        <v>0</v>
      </c>
    </row>
    <row r="33" spans="1:17" x14ac:dyDescent="0.3">
      <c r="A33" s="9">
        <f>IF('0-0'!AC33='7-8'!F3,'7-8'!G3,IF('0-0'!AO33='7-8'!F4,'7-8'!G4,IF('0-0'!AO33='7-8'!F5,'7-8'!G5,IF('0-0'!AO33='7-8'!F6,'7-8'!G6,IF('0-0'!AO33='7-8'!F7,'7-8'!G7,IF('0-0'!AO33='7-8'!F8,'7-8'!G8,IF('0-0'!AO33='7-8'!F9,'7-8'!G9,IF('0-0'!AO33='7-8'!F10,'7-8'!G10,IF('0-0'!AO33='7-8'!F11,'7-8'!G11,IF('0-0'!AO33='7-8'!F12,'7-8'!G12,IF('0-0'!AO33='7-8'!F13,'7-8'!G13,IF('0-0'!AO33='7-8'!F14,'7-8'!G14))))))))))))</f>
        <v>120000</v>
      </c>
      <c r="B33" s="10" t="s">
        <v>84</v>
      </c>
      <c r="C33" s="10"/>
      <c r="D33" s="11">
        <f>IF('0-0'!AT33='7-8'!F3,'7-8'!G3,IF('0-0'!AT33='7-8'!F4,'7-8'!G4,IF('0-0'!AT33='7-8'!F5,'7-8'!G5,IF('0-0'!AT33='7-8'!F6,'7-8'!G6,IF('0-0'!AT33='7-8'!F7,'7-8'!G7,IF('0-0'!AT33='7-8'!F8,'7-8'!G8,IF('0-0'!AT33='7-8'!F9,'7-8'!G9,IF('0-0'!AT33='7-8'!F10,'7-8'!G10,IF('0-0'!AT33='7-8'!F11,'7-8'!G11,IF('0-0'!AT33='7-8'!F12,'7-8'!G12,IF('0-0'!AT33='7-8'!F13,'7-8'!G13,IF('0-0'!AT33='7-8'!F14,'7-8'!G14,IF('0-0'!AT33='7-8'!F15,'7-8'!G15,IF('0-0'!AT33='7-8'!F16,'7-8'!G16,IF('0-0'!AT33='7-8'!F17,'7-8'!G17,IF('0-0'!AT33='7-8'!F18,'7-8'!G18,IF('0-0'!AT33='7-8'!F19,'7-8'!G19,IF('0-0'!AT33='7-8'!F20,'7-8'!G20,IF('0-0'!AT33='7-8'!F21,'7-8'!G21)))))))))))))))))))</f>
        <v>0</v>
      </c>
      <c r="E33" s="10" t="s">
        <v>84</v>
      </c>
      <c r="F33">
        <f>원가표!A33</f>
        <v>0</v>
      </c>
      <c r="G33" s="6">
        <f>원가표!B33</f>
        <v>0</v>
      </c>
    </row>
    <row r="34" spans="1:17" x14ac:dyDescent="0.3">
      <c r="A34" s="9">
        <f>IF('0-0'!AO34='7-8'!H3,'7-8'!I3,IF('0-0'!AO34='7-8'!H4,'7-8'!I4,IF('0-0'!AO34='7-8'!H5,'7-8'!I5,IF('0-0'!AO34='7-8'!H6,'7-8'!I6,IF('0-0'!AO34='7-8'!H7,'7-8'!I7,IF('0-0'!AO34='7-8'!H8,'7-8'!I8,IF('0-0'!AO34='7-8'!H9,'7-8'!I9,IF('0-0'!AO34='7-8'!H10,'7-8'!I10,IF('0-0'!AO34='7-8'!H11,'7-8'!I11,IF('0-0'!AO34='7-8'!H12,'7-8'!I12,IF('0-0'!AO34='7-8'!H13,'7-8'!I13,IF('0-0'!AO34='7-8'!H14,'7-8'!I14))))))))))))</f>
        <v>85000</v>
      </c>
      <c r="B34" s="10" t="s">
        <v>87</v>
      </c>
      <c r="C34" s="10"/>
      <c r="D34" s="11">
        <f>IF('0-0'!AT34='7-8'!H3,'7-8'!I3,IF('0-0'!AT34='7-8'!H4,'7-8'!I4,IF('0-0'!AT34='7-8'!H5,'7-8'!I5,IF('0-0'!AT34='7-8'!H6,'7-8'!I6,IF('0-0'!AT34='7-8'!H7,'7-8'!I7,IF('0-0'!AT34='7-8'!H8,'7-8'!I8,IF('0-0'!AT34='7-8'!H9,'7-8'!I9,IF('0-0'!AT34='7-8'!H10,'7-8'!I10,IF('0-0'!AT34='7-8'!H11,'7-8'!I11,IF('0-0'!AT34='7-8'!H12,'7-8'!I12,IF('0-0'!AT34='7-8'!H13,'7-8'!I13,IF('0-0'!AT34='7-8'!H14,'7-8'!I14))))))))))))</f>
        <v>85000</v>
      </c>
      <c r="E34" s="10" t="s">
        <v>87</v>
      </c>
      <c r="F34">
        <f>원가표!A34</f>
        <v>0</v>
      </c>
      <c r="G34" s="6">
        <f>원가표!B34</f>
        <v>0</v>
      </c>
    </row>
    <row r="35" spans="1:17" x14ac:dyDescent="0.3">
      <c r="A35" s="9">
        <f>IF('0-0'!AO35='7-8'!J3,'7-8'!K3,IF('0-0'!AO35='7-8'!J4,'7-8'!K4,IF('0-0'!AO35='7-8'!J5,'7-8'!K5,IF('0-0'!AO35='7-8'!J6,'7-8'!K6,IF('0-0'!AO35='7-8'!J7,'7-8'!K7,IF('0-0'!AO35='7-8'!J8,'7-8'!K8,IF('0-0'!AO35='7-8'!J9,'7-8'!K9,IF('0-0'!AO35='7-8'!J10,'7-8'!K10,IF('0-0'!AO35='7-8'!J11,'7-8'!K11,IF('0-0'!AO35='7-8'!J12,'7-8'!K12,IF('0-0'!AO35='7-8'!J13,'7-8'!K13,IF('0-0'!AO35='7-8'!J14,'7-8'!K14))))))))))))</f>
        <v>85000</v>
      </c>
      <c r="B35" s="10" t="s">
        <v>90</v>
      </c>
      <c r="C35" s="10"/>
      <c r="D35" s="11">
        <f>IF('0-0'!AT35='7-8'!J3,'7-8'!K3,IF('0-0'!AT35='7-8'!J4,'7-8'!K4,IF('0-0'!AT35='7-8'!J5,'7-8'!K5,IF('0-0'!AT35='7-8'!J6,'7-8'!K6,IF('0-0'!AT35='7-8'!J7,'7-8'!K7,IF('0-0'!AT35='7-8'!J8,'7-8'!K8,IF('0-0'!AT35='7-8'!J9,'7-8'!K9,IF('0-0'!AT35='7-8'!J10,'7-8'!K10,IF('0-0'!AT35='7-8'!J11,'7-8'!K11,IF('0-0'!AT35='7-8'!J12,'7-8'!K12,IF('0-0'!AT35='7-8'!J13,'7-8'!K13,IF('0-0'!AT35='7-8'!J14,'7-8'!K14))))))))))))</f>
        <v>0</v>
      </c>
      <c r="E35" s="10" t="s">
        <v>90</v>
      </c>
    </row>
    <row r="36" spans="1:17" x14ac:dyDescent="0.3">
      <c r="A36" s="9">
        <f>IF('0-0'!AO36='7-8'!L3,'7-8'!M3,IF('0-0'!AO36='7-8'!L4,'7-8'!M4,IF('0-0'!AO36='7-8'!L5,'7-8'!M5,IF('0-0'!AO36='7-8'!L6,'7-8'!M6,IF('0-0'!AO36='7-8'!L7,'7-8'!M7,IF('0-0'!AO36='7-8'!L8,'7-8'!M8,IF('0-0'!AO36='7-8'!L9,'7-8'!M9,IF('0-0'!AO36='7-8'!L10,'7-8'!M10,IF('0-0'!AO36='7-8'!L11,'7-8'!M11,IF('0-0'!AO36='7-8'!L12,'7-8'!M12,IF('0-0'!AO36='7-8'!L13,'7-8'!M13,IF('0-0'!AO36='7-8'!L14,'7-8'!M14))))))))))))</f>
        <v>70000</v>
      </c>
      <c r="B36" s="10" t="s">
        <v>32</v>
      </c>
      <c r="C36" s="10"/>
      <c r="D36" s="11">
        <f>IF('0-0'!AT36='7-8'!L3,'7-8'!M3,IF('0-0'!AT36='7-8'!L4,'7-8'!M4,IF('0-0'!AT36='7-8'!L5,'7-8'!M5,IF('0-0'!AT36='7-8'!L6,'7-8'!M6,IF('0-0'!AT36='7-8'!L7,'7-8'!M7,IF('0-0'!AT36='7-8'!L8,'7-8'!M8,IF('0-0'!AT36='7-8'!L9,'7-8'!M9,IF('0-0'!AT36='7-8'!L10,'7-8'!M10,IF('0-0'!AT36='7-8'!L11,'7-8'!M11,IF('0-0'!AT36='7-8'!L12,'7-8'!M12,IF('0-0'!AT36='7-8'!L13,'7-8'!M13,IF('0-0'!AT36='7-8'!L14,'7-8'!M14))))))))))))</f>
        <v>70000</v>
      </c>
      <c r="E36" s="10" t="s">
        <v>32</v>
      </c>
    </row>
    <row r="37" spans="1:17" x14ac:dyDescent="0.3">
      <c r="A37" s="9">
        <f>IF('0-0'!AO37='7-8'!A23,'7-8'!B23,IF('0-0'!AO37='7-8'!A24,'7-8'!B24,IF('0-0'!AO37='7-8'!A25,'7-8'!B25,IF('0-0'!AO37='7-8'!A26,'7-8'!B26,IF('0-0'!AO37='7-8'!A27,'7-8'!B27,IF('0-0'!AO37='7-8'!A28,'7-8'!B28,IF('0-0'!AO37='7-8'!A29,'7-8'!B29)))))))</f>
        <v>0</v>
      </c>
      <c r="B37" s="10" t="s">
        <v>34</v>
      </c>
      <c r="C37" s="10"/>
      <c r="D37" s="11">
        <f>IF('0-0'!AT37='7-8'!A23,'7-8'!B23,IF('0-0'!AT37='7-8'!A24,'7-8'!B24,IF('0-0'!AT37='7-8'!A25,'7-8'!B25,IF('0-0'!AT37='7-8'!A26,'7-8'!B26,IF('0-0'!AT37='7-8'!A27,'7-8'!B27,IF('0-0'!AT37='7-8'!A28,'7-8'!B28,IF('0-0'!AT37='7-8'!A29,'7-8'!B29)))))))</f>
        <v>0</v>
      </c>
      <c r="E37" s="10" t="s">
        <v>34</v>
      </c>
    </row>
    <row r="38" spans="1:17" x14ac:dyDescent="0.3">
      <c r="A38" s="9"/>
      <c r="B38" s="10" t="s">
        <v>36</v>
      </c>
      <c r="C38" s="10"/>
      <c r="D38" s="11"/>
      <c r="E38" s="10" t="s">
        <v>36</v>
      </c>
    </row>
    <row r="39" spans="1:17" x14ac:dyDescent="0.3">
      <c r="A39" s="9">
        <f>IF('0-0'!AO39='7-8'!N3,'7-8'!O3,IF('0-0'!AO39='7-8'!N4,'7-8'!O4,IF('0-0'!AO39='7-8'!N5,'7-8'!O5,IF('0-0'!AO39='7-8'!N6,'7-8'!O6,IF('0-0'!AO39='7-8'!N7,'7-8'!O7,IF('0-0'!AO39='7-8'!N8,'7-8'!O8,IF('0-0'!AO39='7-8'!N9,'7-8'!O9,IF('0-0'!AO39='7-8'!N10,'7-8'!O10,IF('0-0'!AO39='7-8'!N11,'7-8'!N11,IF('0-0'!AO39='7-8'!N12,'7-8'!O12,IF('0-0'!AO39='7-8'!N13,'7-8'!O13,IF('0-0'!AO39='7-8'!N14,'7-8'!O14))))))))))))</f>
        <v>40000</v>
      </c>
      <c r="B39" s="10" t="s">
        <v>94</v>
      </c>
      <c r="C39" s="10"/>
      <c r="D39" s="11">
        <f>IF('0-0'!AT39='7-8'!N3,'7-8'!O3,IF('0-0'!AT39='7-8'!N4,'7-8'!O4,IF('0-0'!AT39='7-8'!N5,'7-8'!O5,IF('0-0'!AT39='7-8'!N6,'7-8'!O6,IF('0-0'!AT39='7-8'!N7,'7-8'!O7,IF('0-0'!AT39='7-8'!N8,'7-8'!O8,IF('0-0'!AT39='7-8'!N9,'7-8'!O9,IF('0-0'!AT39='7-8'!N10,'7-8'!O10,IF('0-0'!AT39='7-8'!N11,'7-8'!N11,IF('0-0'!AT39='7-8'!N12,'7-8'!O12,IF('0-0'!AT39='7-8'!N13,'7-8'!O13,IF('0-0'!AT39='7-8'!N14,'7-8'!O14))))))))))))</f>
        <v>40000</v>
      </c>
      <c r="E39" s="10" t="s">
        <v>94</v>
      </c>
    </row>
    <row r="40" spans="1:17" x14ac:dyDescent="0.3">
      <c r="A40" s="9">
        <f>IF('0-0'!AO40='7-8'!P3,'7-8'!Q3,IF('0-0'!AO40='7-8'!P4,'7-8'!Q4,IF('0-0'!AO40='7-8'!P5,'7-8'!Q5,IF('0-0'!AO40='7-8'!P6,'7-8'!Q6,IF('0-0'!AO40='7-8'!P7,'7-8'!Q7,IF('0-0'!AO40='7-8'!P8,'7-8'!Q8,IF('0-0'!AO40='7-8'!P9,'7-8'!Q9,IF('0-0'!AO40='7-8'!P10,'7-8'!Q10,IF('0-0'!AO40='7-8'!P11,'7-8'!Q11,IF('0-0'!AO40='7-8'!P12,'7-8'!Q12,IF('0-0'!AO40='7-8'!P13,'7-8'!Q13,IF('0-0'!AO40='7-8'!P14,'7-8'!Q14))))))))))))</f>
        <v>35000</v>
      </c>
      <c r="B40" s="10" t="s">
        <v>96</v>
      </c>
      <c r="C40" s="10"/>
      <c r="D40" s="11">
        <f>IF('0-0'!AT40='7-8'!P3,'7-8'!Q3,IF('0-0'!AT40='7-8'!P4,'7-8'!Q4,IF('0-0'!AT40='7-8'!P5,'7-8'!Q5,IF('0-0'!AT40='7-8'!P6,'7-8'!Q6,IF('0-0'!AT40='7-8'!P7,'7-8'!Q7,IF('0-0'!AT40='7-8'!P8,'7-8'!Q8,IF('0-0'!AT40='7-8'!P9,'7-8'!Q9,IF('0-0'!AT40='7-8'!P10,'7-8'!Q10,IF('0-0'!AT40='7-8'!P11,'7-8'!Q11,IF('0-0'!AT40='7-8'!P12,'7-8'!Q12,IF('0-0'!AT40='7-8'!P13,'7-8'!Q13,IF('0-0'!AT40='7-8'!P14,'7-8'!Q14))))))))))))</f>
        <v>39000</v>
      </c>
      <c r="E40" s="10" t="s">
        <v>96</v>
      </c>
    </row>
    <row r="41" spans="1:17" x14ac:dyDescent="0.3">
      <c r="A41" s="9">
        <f>IF('0-0'!AO41='1-2'!F23,'1-2'!G23,IF('0-0'!AO41='1-2'!F24,'1-2'!G24,IF('0-0'!AO41='1-2'!F25,'1-2'!G25,IF('0-0'!AO41='1-2'!F26,'1-2'!G26,IF('0-0'!AO41='1-2'!F27,'1-2'!G27,IF('0-0'!AO41='1-2'!F28,'1-2'!G28,IF('0-0'!AO41='1-2'!F29,'1-2'!G29,IF('0-0'!AO41='1-2'!F30,'1-2'!G30,IF('0-0'!AO41='1-2'!F31,'1-2'!G31)))))))))</f>
        <v>0</v>
      </c>
      <c r="B41" s="10" t="s">
        <v>98</v>
      </c>
      <c r="C41" s="10"/>
      <c r="D41" s="11">
        <f>IF('0-0'!AT41='1-2'!F23,'1-2'!G23,IF('0-0'!AT41='1-2'!F24,'1-2'!G24,IF('0-0'!AT41='1-2'!F25,'1-2'!G25,IF('0-0'!AT41='1-2'!F26,'1-2'!G26,IF('0-0'!AT41='1-2'!F27,'1-2'!G27,IF('0-0'!AT41='1-2'!F28,'1-2'!G28,IF('0-0'!AT41='1-2'!F29,'1-2'!G29,IF('0-0'!AT41='1-2'!F30,'1-2'!G30,IF('0-0'!AT41='1-2'!F31,'1-2'!G31)))))))))</f>
        <v>0</v>
      </c>
      <c r="E41" s="10" t="s">
        <v>98</v>
      </c>
    </row>
    <row r="42" spans="1:17" x14ac:dyDescent="0.3">
      <c r="A42" s="12">
        <v>60000</v>
      </c>
      <c r="B42" s="13" t="s">
        <v>117</v>
      </c>
      <c r="C42" s="13"/>
      <c r="D42" s="12">
        <v>60000</v>
      </c>
      <c r="E42" s="13" t="s">
        <v>117</v>
      </c>
    </row>
    <row r="43" spans="1:17" x14ac:dyDescent="0.3">
      <c r="A43" s="14">
        <f>SUM(A31:A42)</f>
        <v>595000</v>
      </c>
      <c r="B43" s="15" t="s">
        <v>118</v>
      </c>
      <c r="C43" s="15"/>
      <c r="D43" s="14">
        <f>SUM(D31:D42)</f>
        <v>639000</v>
      </c>
      <c r="E43" s="15" t="s">
        <v>118</v>
      </c>
    </row>
    <row r="44" spans="1:17" x14ac:dyDescent="0.3">
      <c r="A44" s="16"/>
      <c r="B44" s="17" t="s">
        <v>119</v>
      </c>
      <c r="C44" s="17"/>
      <c r="D44" s="16"/>
      <c r="E44" s="17" t="s">
        <v>119</v>
      </c>
    </row>
    <row r="45" spans="1:17" x14ac:dyDescent="0.3">
      <c r="A45" s="18">
        <f>A43*A44%+A43</f>
        <v>595000</v>
      </c>
      <c r="B45" s="19" t="s">
        <v>120</v>
      </c>
      <c r="C45" s="19"/>
      <c r="D45" s="18">
        <f>D43*D44%+D43</f>
        <v>639000</v>
      </c>
      <c r="E45" s="19" t="s">
        <v>120</v>
      </c>
    </row>
    <row r="46" spans="1:17" x14ac:dyDescent="0.3">
      <c r="A46" s="9">
        <f>ROUND(A45,-3)</f>
        <v>595000</v>
      </c>
      <c r="B46" s="20" t="s">
        <v>121</v>
      </c>
      <c r="C46" s="20"/>
      <c r="D46" s="9">
        <f>ROUND(D45,-3)</f>
        <v>639000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3"/>
  <sheetViews>
    <sheetView topLeftCell="A8" zoomScale="85" zoomScaleNormal="85" workbookViewId="0">
      <selection activeCell="J12" sqref="J12"/>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K5" s="6">
        <f>원가표!F4</f>
        <v>136000</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K6" s="6">
        <f>원가표!F5</f>
        <v>230000</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K7" s="6">
        <f>원가표!F6</f>
        <v>70000</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K8" s="6">
        <f>원가표!F7</f>
        <v>165000</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128</v>
      </c>
      <c r="B30" s="59"/>
      <c r="C30" s="8"/>
      <c r="D30" s="59" t="s">
        <v>129</v>
      </c>
      <c r="E30" s="59"/>
      <c r="F30">
        <f>원가표!A30</f>
        <v>0</v>
      </c>
      <c r="G30" s="6">
        <f>원가표!B30</f>
        <v>0</v>
      </c>
    </row>
    <row r="31" spans="1:18" x14ac:dyDescent="0.3">
      <c r="A31" s="9">
        <f>IF('0-0'!BA31='9-10'!A3,'9-10'!B3,IF('0-0'!BA31='9-10'!A4,'9-10'!B4,IF('0-0'!BA31='9-10'!A5,'9-10'!B5,IF('0-0'!BA31='9-10'!A6,'9-10'!B6,IF('0-0'!BA31='9-10'!A7,'9-10'!B7,IF('0-0'!BA31='9-10'!A8,'9-10'!B8,IF('0-0'!BA31='9-10'!A9,'9-10'!B9,IF('0-0'!BA31='9-10'!A10,'9-10'!B10,IF('0-0'!BA31='9-10'!A11,'9-10'!B11,IF('0-0'!BA31='9-10'!A12,'9-10'!B12,IF('0-0'!BA31='9-10'!A13,'9-10'!B13,IF('0-0'!BA31='9-10'!A14,'9-10'!B14,IF('0-0'!BA31='9-10'!A15,'9-10'!B15,IF('0-0'!BA31='9-10'!A16,'9-10'!B16))))))))))))))</f>
        <v>200000</v>
      </c>
      <c r="B31" s="10" t="s">
        <v>12</v>
      </c>
      <c r="C31" s="10"/>
      <c r="D31" s="11">
        <f>IF('0-0'!BF31='9-10'!A3,'9-10'!B3,IF('0-0'!BF31='9-10'!A4,'9-10'!B4,IF('0-0'!BF31='9-10'!A5,'9-10'!B5,IF('0-0'!BF31='9-10'!A6,'9-10'!B6,IF('0-0'!BF31='9-10'!A7,'9-10'!B7,IF('0-0'!BF31='9-10'!A8,'9-10'!B8,IF('0-0'!BF31='9-10'!A9,'9-10'!B9,IF('0-0'!BF31='9-10'!A10,'9-10'!B10,IF('0-0'!BF31='9-10'!A11,'9-10'!B11,IF('0-0'!BF31='9-10'!A12,'9-10'!B12,IF('0-0'!BF31='9-10'!A13,'9-10'!B13,IF('0-0'!BF31='9-10'!A14,'9-10'!B14,IF('0-0'!BF31='9-10'!A15,'9-10'!B15,IF('0-0'!BF31='9-10'!A16,'9-10'!B16,IF('0-0'!BF31='9-10'!A17,'9-10'!B17,IF('0-0'!BF31='9-10'!A18,'9-10'!B18,IF('0-0'!BF31='9-10'!A19,'9-10'!B19,IF('0-0'!BF31='9-10'!A20,'9-10'!B20,IF('0-0'!BF31='9-10'!A21,'9-10'!B21)))))))))))))))))))</f>
        <v>230000</v>
      </c>
      <c r="E31" s="10" t="s">
        <v>12</v>
      </c>
      <c r="F31">
        <f>원가표!A31</f>
        <v>0</v>
      </c>
      <c r="G31" s="6">
        <f>원가표!B31</f>
        <v>0</v>
      </c>
    </row>
    <row r="32" spans="1:18" x14ac:dyDescent="0.3">
      <c r="A32" s="9">
        <f>IF('0-0'!BA32='9-10'!D3,'9-10'!E3,IF('0-0'!BA32='9-10'!D4,'9-10'!E4,IF('0-0'!BA32='9-10'!D5,'9-10'!E5,IF('0-0'!BA32='9-10'!D6,'9-10'!E6,IF('0-0'!BA32='9-10'!D7,'9-10'!E7,IF('0-0'!BA32='9-10'!D8,'9-10'!E8,IF('0-0'!BA32='9-10'!D9,'9-10'!E9,IF('0-0'!BA32='9-10'!D10,'9-10'!E10,IF('0-0'!BA32='9-10'!D11,'9-10'!E11,IF('0-0'!BA32='9-10'!D12,'9-10'!E12,IF('0-0'!BA32='9-10'!D13,'9-10'!E13,IF('0-0'!BA32='9-10'!D14,'9-10'!E14))))))))))))</f>
        <v>30000</v>
      </c>
      <c r="B32" s="10" t="s">
        <v>82</v>
      </c>
      <c r="C32" s="10"/>
      <c r="D32" s="11">
        <f>IF('0-0'!BF32='9-10'!D3,'9-10'!E3,IF('0-0'!BF32='9-10'!D4,'9-10'!E4,IF('0-0'!BF32='9-10'!D5,'9-10'!E5,IF('0-0'!BF32='9-10'!D6,'9-10'!E6,IF('0-0'!BF32='9-10'!D7,'9-10'!E7,IF('0-0'!BF32='9-10'!D8,'9-10'!E8,IF('0-0'!BF32='9-10'!D9,'9-10'!E9,IF('0-0'!BF32='9-10'!D10,'9-10'!E10,IF('0-0'!BF32='9-10'!D11,'9-10'!E11,IF('0-0'!BF32='9-10'!D12,'9-10'!E12,IF('0-0'!BF32='9-10'!D13,'9-10'!E13,IF('0-0'!BF32='9-10'!D14,'9-10'!E14))))))))))))</f>
        <v>30000</v>
      </c>
      <c r="E32" s="10" t="s">
        <v>82</v>
      </c>
      <c r="F32">
        <f>원가표!A32</f>
        <v>0</v>
      </c>
      <c r="G32" s="6">
        <f>원가표!B32</f>
        <v>0</v>
      </c>
    </row>
    <row r="33" spans="1:17" x14ac:dyDescent="0.3">
      <c r="A33" s="9">
        <f>IF('0-0'!BA33='9-10'!F3,'9-10'!G3,IF('0-0'!BA33='9-10'!F4,'9-10'!G4,IF('0-0'!BA33='9-10'!F5,'9-10'!G5,IF('0-0'!BA33='9-10'!F6,'9-10'!G6,IF('0-0'!BA33='9-10'!F7,'9-10'!G7,IF('0-0'!BA33='9-10'!F8,'9-10'!G8,IF('0-0'!BA33='9-10'!F9,'9-10'!G9,IF('0-0'!BA33='9-10'!F10,'9-10'!G10,IF('0-0'!BA33='9-10'!F11,'9-10'!G11,IF('0-0'!BA33='9-10'!F12,'9-10'!G12,IF('0-0'!BA33='9-10'!F13,'9-10'!G13,IF('0-0'!BA33='9-10'!F14,'9-10'!G14))))))))))))</f>
        <v>300000</v>
      </c>
      <c r="B33" s="10" t="s">
        <v>84</v>
      </c>
      <c r="C33" s="10"/>
      <c r="D33" s="11">
        <f>IF('0-0'!BF33='9-10'!F3,'9-10'!G3,IF('0-0'!BF33='9-10'!F4,'9-10'!G4,IF('0-0'!BF33='9-10'!F5,'9-10'!G5,IF('0-0'!BF33='9-10'!F6,'9-10'!G6,IF('0-0'!BF33='9-10'!F7,'9-10'!G7,IF('0-0'!BF33='9-10'!F8,'9-10'!G8,IF('0-0'!BF33='9-10'!F9,'9-10'!G9,IF('0-0'!BF33='9-10'!F10,'9-10'!G10,IF('0-0'!BF33='9-10'!F11,'9-10'!G11,IF('0-0'!BF33='9-10'!F12,'9-10'!G12,IF('0-0'!BF33='9-10'!F13,'9-10'!G13,IF('0-0'!BF33='9-10'!F14,'9-10'!G14))))))))))))</f>
        <v>300000</v>
      </c>
      <c r="E33" s="10" t="s">
        <v>84</v>
      </c>
      <c r="F33">
        <f>원가표!A33</f>
        <v>0</v>
      </c>
      <c r="G33" s="6">
        <f>원가표!B33</f>
        <v>0</v>
      </c>
    </row>
    <row r="34" spans="1:17" x14ac:dyDescent="0.3">
      <c r="A34" s="9">
        <f>IF('0-0'!BA34='9-10'!H3,'9-10'!I3,IF('0-0'!BA34='9-10'!H4,'9-10'!I4,IF('0-0'!BA34='9-10'!H5,'9-10'!I5,IF('0-0'!BA34='9-10'!H6,'9-10'!I6,IF('0-0'!BA34='9-10'!H7,'9-10'!I7,IF('0-0'!BA34='9-10'!H8,'9-10'!I8,IF('0-0'!BA34='9-10'!H9,'9-10'!I9,IF('0-0'!BA34='9-10'!H10,'9-10'!I10,IF('0-0'!BA34='9-10'!H11,'9-10'!I11,IF('0-0'!BA34='9-10'!H12,'9-10'!I12,IF('0-0'!BA34='9-10'!H13,'9-10'!I13,IF('0-0'!BA34='9-10'!H14,'9-10'!I14))))))))))))</f>
        <v>85000</v>
      </c>
      <c r="B34" s="10" t="s">
        <v>87</v>
      </c>
      <c r="C34" s="10"/>
      <c r="D34" s="11">
        <f>IF('0-0'!BF34='9-10'!H3,'9-10'!I3,IF('0-0'!BF34='9-10'!H4,'9-10'!I4,IF('0-0'!BF34='9-10'!H5,'9-10'!I5,IF('0-0'!BF34='9-10'!H6,'9-10'!I6,IF('0-0'!BF34='9-10'!H7,'9-10'!I7,IF('0-0'!BF34='9-10'!H8,'9-10'!I8,IF('0-0'!BF34='9-10'!H9,'9-10'!I9,IF('0-0'!BF34='9-10'!H10,'9-10'!I10,IF('0-0'!BF34='9-10'!H11,'9-10'!I11,IF('0-0'!BF34='9-10'!H12,'9-10'!I12,IF('0-0'!BF34='9-10'!H13,'9-10'!I13,IF('0-0'!BF34='9-10'!H14,'9-10'!I14))))))))))))</f>
        <v>85000</v>
      </c>
      <c r="E34" s="10" t="s">
        <v>87</v>
      </c>
      <c r="F34">
        <f>원가표!A34</f>
        <v>0</v>
      </c>
      <c r="G34" s="6">
        <f>원가표!B34</f>
        <v>0</v>
      </c>
    </row>
    <row r="35" spans="1:17" x14ac:dyDescent="0.3">
      <c r="A35" s="9">
        <f>IF('0-0'!BA35='9-10'!J3,'9-10'!K3,IF('0-0'!BA35='9-10'!J4,'9-10'!K4,IF('0-0'!BA35='9-10'!J5,'9-10'!K5,IF('0-0'!BA35='9-10'!J6,'9-10'!K6,IF('0-0'!BA35='9-10'!J7,'9-10'!K7,IF('0-0'!BA35='9-10'!J8,'9-10'!K8,IF('0-0'!BA35='9-10'!J9,'9-10'!K9,IF('0-0'!BA35='9-10'!J10,'9-10'!K10,IF('0-0'!BA35='9-10'!J11,'9-10'!K11,IF('0-0'!BA35='9-10'!J12,'9-10'!K12,IF('0-0'!BA35='9-10'!J13,'9-10'!K13,IF('0-0'!BA35='9-10'!J14,'9-10'!K14))))))))))))</f>
        <v>85000</v>
      </c>
      <c r="B35" s="10" t="s">
        <v>90</v>
      </c>
      <c r="C35" s="10"/>
      <c r="D35" s="11">
        <f>IF('0-0'!BF35='9-10'!J3,'9-10'!K3,IF('0-0'!BF35='9-10'!J4,'9-10'!K4,IF('0-0'!BF35='9-10'!J5,'9-10'!K5,IF('0-0'!BF35='9-10'!J6,'9-10'!K6,IF('0-0'!BF35='9-10'!J7,'9-10'!K7,IF('0-0'!BF35='9-10'!J8,'9-10'!K8,IF('0-0'!BF35='9-10'!J9,'9-10'!K9,IF('0-0'!BF35='9-10'!J10,'9-10'!K10,IF('0-0'!BF35='9-10'!J11,'9-10'!K11,IF('0-0'!BF35='9-10'!J12,'9-10'!K12,IF('0-0'!BF35='9-10'!J13,'9-10'!K13,IF('0-0'!BF35='9-10'!J14,'9-10'!K14,IF('0-0'!BF35='9-10'!J15,'9-10'!K15,IF('0-0'!BF35='9-10'!J16,'9-10'!K16,IF('0-0'!BF35='9-10'!J17,'9-10'!K17,IF('0-0'!BF35='9-10'!J18,'9-10'!K18,IF('0-0'!BF35='9-10'!J19,'9-10'!K19,IF('0-0'!BF35='9-10'!J20,'9-10'!K20,IF('0-0'!BF35='9-10'!J21,'9-10'!K21)))))))))))))))))))</f>
        <v>70000</v>
      </c>
      <c r="E35" s="10" t="s">
        <v>90</v>
      </c>
    </row>
    <row r="36" spans="1:17" x14ac:dyDescent="0.3">
      <c r="A36" s="9">
        <f>IF('0-0'!BA36='9-10'!L3,'9-10'!M3,IF('0-0'!BA36='9-10'!L4,'9-10'!M4,IF('0-0'!BA36='9-10'!L5,'9-10'!M5,IF('0-0'!BA36='9-10'!L6,'9-10'!M6,IF('0-0'!BA36='9-10'!L7,'9-10'!M7,IF('0-0'!BA36='9-10'!L8,'9-10'!M8,IF('0-0'!BA36='9-10'!L9,'9-10'!M9,IF('0-0'!BA36='9-10'!L10,'9-10'!M10,IF('0-0'!BA36='9-10'!L11,'9-10'!M11,IF('0-0'!BA36='9-10'!L12,'9-10'!M12,IF('0-0'!BA36='9-10'!L13,'9-10'!M13,IF('0-0'!BA36='9-10'!L14,'9-10'!M14))))))))))))</f>
        <v>70000</v>
      </c>
      <c r="B36" s="10" t="s">
        <v>32</v>
      </c>
      <c r="C36" s="10"/>
      <c r="D36" s="11">
        <f>IF('0-0'!BF36='9-10'!L3,'9-10'!M3,IF('0-0'!BF36='9-10'!L4,'9-10'!M4,IF('0-0'!BF36='9-10'!L5,'9-10'!M5,IF('0-0'!BF36='9-10'!L6,'9-10'!M6,IF('0-0'!BF36='9-10'!L7,'9-10'!M7,IF('0-0'!BF36='9-10'!L8,'9-10'!M8,IF('0-0'!BF36='9-10'!L9,'9-10'!M9,IF('0-0'!BF36='9-10'!L10,'9-10'!M10,IF('0-0'!BF36='9-10'!L11,'9-10'!M11,IF('0-0'!BF36='9-10'!L12,'9-10'!M12,IF('0-0'!BF36='9-10'!L13,'9-10'!M13,IF('0-0'!BF36='9-10'!L14,'9-10'!M14))))))))))))</f>
        <v>70000</v>
      </c>
      <c r="E36" s="10" t="s">
        <v>32</v>
      </c>
    </row>
    <row r="37" spans="1:17" x14ac:dyDescent="0.3">
      <c r="A37" s="9">
        <f>IF('0-0'!BA37='9-10'!A23,'9-10'!B23,IF('0-0'!BA37='9-10'!A24,'9-10'!B24,IF('0-0'!BA37='9-10'!A25,'9-10'!B25,IF('0-0'!BA37='9-10'!A26,'9-10'!B26,IF('0-0'!BA37='9-10'!A27,'9-10'!B27,IF('0-0'!BA37='9-10'!A28,'9-10'!B28,IF('0-0'!BA37='9-10'!A29,'9-10'!B29)))))))</f>
        <v>0</v>
      </c>
      <c r="B37" s="10" t="s">
        <v>34</v>
      </c>
      <c r="C37" s="10"/>
      <c r="D37" s="11">
        <f>IF('0-0'!BF37='9-10'!A23,'9-10'!B23,IF('0-0'!BF37='9-10'!A24,'9-10'!B24,IF('0-0'!BF37='9-10'!A25,'9-10'!B25,IF('0-0'!BF37='9-10'!A26,'9-10'!B26,IF('0-0'!BF37='9-10'!A27,'9-10'!B27,IF('0-0'!BF37='9-10'!A28,'9-10'!B28,IF('0-0'!BF37='9-10'!A29,'9-10'!B29)))))))</f>
        <v>0</v>
      </c>
      <c r="E37" s="10" t="s">
        <v>34</v>
      </c>
    </row>
    <row r="38" spans="1:17" x14ac:dyDescent="0.3">
      <c r="A38" s="9"/>
      <c r="B38" s="10" t="s">
        <v>36</v>
      </c>
      <c r="C38" s="10"/>
      <c r="D38" s="11"/>
      <c r="E38" s="10" t="s">
        <v>36</v>
      </c>
    </row>
    <row r="39" spans="1:17" x14ac:dyDescent="0.3">
      <c r="A39" s="9">
        <f>IF('0-0'!BA39='9-10'!N3,'9-10'!O3,IF('0-0'!BA39='9-10'!N4,'9-10'!O4,IF('0-0'!BA39='9-10'!N5,'9-10'!O5,IF('0-0'!BA39='9-10'!N6,'9-10'!O6,IF('0-0'!BA39='9-10'!N7,'9-10'!O7,IF('0-0'!BA39='9-10'!N8,'9-10'!O8,IF('0-0'!BA39='9-10'!N9,'9-10'!O9,IF('0-0'!BA39='9-10'!N10,'9-10'!O10,IF('0-0'!BA39='9-10'!N11,'9-10'!N11,IF('0-0'!BA39='9-10'!N12,'9-10'!O12,IF('0-0'!BA39='9-10'!N13,'9-10'!O13,IF('0-0'!BA39='9-10'!N14,'9-10'!O14))))))))))))</f>
        <v>46000</v>
      </c>
      <c r="B39" s="10" t="s">
        <v>94</v>
      </c>
      <c r="C39" s="10"/>
      <c r="D39" s="11">
        <f>IF('0-0'!BF39='9-10'!N3,'9-10'!O3,IF('0-0'!BF39='9-10'!N4,'9-10'!O4,IF('0-0'!BF39='9-10'!N5,'9-10'!O5,IF('0-0'!BF39='9-10'!N6,'9-10'!O6,IF('0-0'!BF39='9-10'!N7,'9-10'!O7,IF('0-0'!BF39='9-10'!N8,'9-10'!O8,IF('0-0'!BF39='9-10'!N9,'9-10'!O9,IF('0-0'!BF39='9-10'!N10,'9-10'!O10,IF('0-0'!BF39='9-10'!N11,'9-10'!N11,IF('0-0'!BF39='9-10'!N12,'9-10'!O12,IF('0-0'!BF39='9-10'!N13,'9-10'!O13,IF('0-0'!BF39='9-10'!N14,'9-10'!O14))))))))))))</f>
        <v>46000</v>
      </c>
      <c r="E39" s="10" t="s">
        <v>94</v>
      </c>
    </row>
    <row r="40" spans="1:17" x14ac:dyDescent="0.3">
      <c r="A40" s="9">
        <f>IF('0-0'!BA40='9-10'!P3,'9-10'!Q3,IF('0-0'!BA40='9-10'!P4,'9-10'!Q4,IF('0-0'!BA40='9-10'!P5,'9-10'!Q5,IF('0-0'!BA40='9-10'!P6,'9-10'!Q6,IF('0-0'!BA40='9-10'!P7,'9-10'!Q7,IF('0-0'!BA40='9-10'!P8,'9-10'!Q8,IF('0-0'!BA40='9-10'!P9,'9-10'!Q9,IF('0-0'!BA40='9-10'!P10,'9-10'!Q10,IF('0-0'!BA40='9-10'!P11,'9-10'!Q11,IF('0-0'!BA40='9-10'!P12,'9-10'!Q12,IF('0-0'!BA40='9-10'!P13,'9-10'!Q13,IF('0-0'!BA40='9-10'!P14,'9-10'!Q14))))))))))))</f>
        <v>35000</v>
      </c>
      <c r="B40" s="10" t="s">
        <v>96</v>
      </c>
      <c r="C40" s="10"/>
      <c r="D40" s="11">
        <f>IF('0-0'!BF40='9-10'!P3,'9-10'!Q3,IF('0-0'!BF40='9-10'!P4,'9-10'!Q4,IF('0-0'!BF40='9-10'!P5,'9-10'!Q5,IF('0-0'!BF40='9-10'!P6,'9-10'!Q6,IF('0-0'!BF40='9-10'!P7,'9-10'!Q7,IF('0-0'!BF40='9-10'!P8,'9-10'!Q8,IF('0-0'!BF40='9-10'!P9,'9-10'!Q9,IF('0-0'!BF40='9-10'!P10,'9-10'!Q10,IF('0-0'!BF40='9-10'!P11,'9-10'!Q11,IF('0-0'!BF40='9-10'!P12,'9-10'!Q12,IF('0-0'!BF40='9-10'!P13,'9-10'!Q13,IF('0-0'!BF40='9-10'!P14,'9-10'!Q14))))))))))))</f>
        <v>39000</v>
      </c>
      <c r="E40" s="10" t="s">
        <v>96</v>
      </c>
    </row>
    <row r="41" spans="1:17" x14ac:dyDescent="0.3">
      <c r="A41" s="9">
        <f>IF('0-0'!BA41='1-2'!F23,'1-2'!G23,IF('0-0'!BA41='1-2'!F24,'1-2'!G24,IF('0-0'!BA41='1-2'!F25,'1-2'!G25,IF('0-0'!BA41='1-2'!F26,'1-2'!G26,IF('0-0'!BA41='1-2'!F27,'1-2'!G27,IF('0-0'!BA41='1-2'!F28,'1-2'!G28,IF('0-0'!BA41='1-2'!F29,'1-2'!G29,IF('0-0'!BA41='1-2'!F30,'1-2'!G30,IF('0-0'!BA41='1-2'!F31,'1-2'!G31)))))))))</f>
        <v>0</v>
      </c>
      <c r="B41" s="10" t="s">
        <v>98</v>
      </c>
      <c r="C41" s="10"/>
      <c r="D41" s="11">
        <f>IF('0-0'!BF41='1-2'!F23,'1-2'!G23,IF('0-0'!BF41='1-2'!F24,'1-2'!G24,IF('0-0'!BF41='1-2'!F25,'1-2'!G25,IF('0-0'!BF41='1-2'!F26,'1-2'!G26,IF('0-0'!BF41='1-2'!F27,'1-2'!G27,IF('0-0'!BF41='1-2'!F28,'1-2'!G28,IF('0-0'!BF41='1-2'!F29,'1-2'!G29,IF('0-0'!BF41='1-2'!F30,'1-2'!G30,IF('0-0'!BF41='1-2'!F31,'1-2'!G31)))))))))</f>
        <v>0</v>
      </c>
      <c r="E41" s="10" t="s">
        <v>98</v>
      </c>
    </row>
    <row r="42" spans="1:17" x14ac:dyDescent="0.3">
      <c r="A42" s="12">
        <v>60000</v>
      </c>
      <c r="B42" s="13" t="s">
        <v>117</v>
      </c>
      <c r="C42" s="13"/>
      <c r="D42" s="12">
        <v>60000</v>
      </c>
      <c r="E42" s="13" t="s">
        <v>117</v>
      </c>
    </row>
    <row r="43" spans="1:17" x14ac:dyDescent="0.3">
      <c r="A43" s="14">
        <f>SUM(A31:A42)</f>
        <v>911000</v>
      </c>
      <c r="B43" s="15" t="s">
        <v>118</v>
      </c>
      <c r="C43" s="15"/>
      <c r="D43" s="14">
        <f>SUM(D31:D42)</f>
        <v>930000</v>
      </c>
      <c r="E43" s="15" t="s">
        <v>118</v>
      </c>
    </row>
    <row r="44" spans="1:17" x14ac:dyDescent="0.3">
      <c r="A44" s="16"/>
      <c r="B44" s="17" t="s">
        <v>119</v>
      </c>
      <c r="C44" s="17"/>
      <c r="D44" s="16"/>
      <c r="E44" s="17" t="s">
        <v>119</v>
      </c>
    </row>
    <row r="45" spans="1:17" x14ac:dyDescent="0.3">
      <c r="A45" s="18">
        <f>A43*A44%+A43</f>
        <v>911000</v>
      </c>
      <c r="B45" s="19" t="s">
        <v>120</v>
      </c>
      <c r="C45" s="19"/>
      <c r="D45" s="18">
        <f>D43*D44%+D43</f>
        <v>930000</v>
      </c>
      <c r="E45" s="19" t="s">
        <v>120</v>
      </c>
    </row>
    <row r="46" spans="1:17" x14ac:dyDescent="0.3">
      <c r="A46" s="9">
        <f>ROUND(A45,-3)</f>
        <v>911000</v>
      </c>
      <c r="B46" s="20" t="s">
        <v>121</v>
      </c>
      <c r="C46" s="20"/>
      <c r="D46" s="9">
        <f>ROUND(D45,-3)</f>
        <v>930000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63"/>
  <sheetViews>
    <sheetView topLeftCell="A8" zoomScale="85" zoomScaleNormal="85" workbookViewId="0">
      <selection activeCell="D33" sqref="D33"/>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K5" s="6">
        <f>원가표!F4</f>
        <v>136000</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K6" s="6">
        <f>원가표!F5</f>
        <v>230000</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K7" s="6">
        <f>원가표!F6</f>
        <v>70000</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K8" s="6">
        <f>원가표!F7</f>
        <v>165000</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K9" s="6">
        <f>원가표!F8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K10" s="6">
        <f>원가표!F9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K11" s="6">
        <f>원가표!F10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K12" s="6">
        <f>원가표!F11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130</v>
      </c>
      <c r="B30" s="59"/>
      <c r="C30" s="8"/>
      <c r="D30" s="59" t="s">
        <v>131</v>
      </c>
      <c r="E30" s="59"/>
      <c r="F30">
        <f>원가표!A30</f>
        <v>0</v>
      </c>
      <c r="G30" s="6">
        <f>원가표!B30</f>
        <v>0</v>
      </c>
    </row>
    <row r="31" spans="1:18" x14ac:dyDescent="0.3">
      <c r="A31" s="9">
        <f>IF('0-0'!E81='11-12'!A3,'11-12'!B3,IF('0-0'!E81='11-12'!A4,'11-12'!B4,IF('0-0'!E81='11-12'!A5,'11-12'!B5,IF('0-0'!E81='11-12'!A6,'11-12'!B6,IF('0-0'!E81='11-12'!A7,'11-12'!B7,IF('0-0'!E81='11-12'!A8,'11-12'!B8,IF('0-0'!E81='11-12'!A9,'11-12'!B9,IF('0-0'!E81='11-12'!A10,'11-12'!B10,IF('0-0'!E81='11-12'!A11,'11-12'!B11,IF('0-0'!E81='11-12'!A12,'11-12'!B12,IF('0-0'!E81='11-12'!A13,'11-12'!B13,IF('0-0'!E81='11-12'!A14,'11-12'!B14,IF('0-0'!E81='11-12'!A15,'11-12'!B15,IF('0-0'!E81='11-12'!A16,'11-12'!B16))))))))))))))</f>
        <v>254000</v>
      </c>
      <c r="B31" s="10" t="s">
        <v>12</v>
      </c>
      <c r="C31" s="10"/>
      <c r="D31" s="11">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f>
        <v>230000</v>
      </c>
      <c r="E31" s="10" t="s">
        <v>12</v>
      </c>
      <c r="F31">
        <f>원가표!A31</f>
        <v>0</v>
      </c>
      <c r="G31" s="6">
        <f>원가표!B31</f>
        <v>0</v>
      </c>
    </row>
    <row r="32" spans="1:18" x14ac:dyDescent="0.3">
      <c r="A32" s="9">
        <f>IF('0-0'!E82='11-12'!D3,'11-12'!E3,IF('0-0'!E82='11-12'!D4,'11-12'!E4,IF('0-0'!E82='11-12'!D5,'11-12'!E5,IF('0-0'!E82='11-12'!D6,'11-12'!E6,IF('0-0'!E82='11-12'!D7,'11-12'!E7,IF('0-0'!E82='11-12'!D8,'11-12'!E8,IF('0-0'!E82='11-12'!D9,'11-12'!E9,IF('0-0'!E82='11-12'!D10,'11-12'!E10,IF('0-0'!E82='11-12'!D11,'11-12'!E11,IF('0-0'!E82='11-12'!D12,'11-12'!E12,IF('0-0'!E82='11-12'!D13,'11-12'!E13,IF('0-0'!E82='11-12'!D14,'11-12'!E14))))))))))))</f>
        <v>30000</v>
      </c>
      <c r="B32" s="10" t="s">
        <v>82</v>
      </c>
      <c r="C32" s="10"/>
      <c r="D32" s="11">
        <f>IF('0-0'!J82='11-12'!D3,'11-12'!E3,IF('0-0'!J82='11-12'!D4,'11-12'!E4,IF('0-0'!J82='11-12'!D5,'11-12'!E5,IF('0-0'!J82='11-12'!D6,'11-12'!E6,IF('0-0'!J82='11-12'!D7,'11-12'!E7,IF('0-0'!J82='11-12'!D8,'11-12'!E8,IF('0-0'!J82='11-12'!D9,'11-12'!E9,IF('0-0'!J82='11-12'!D10,'11-12'!E10,IF('0-0'!J82='11-12'!D11,'11-12'!E11,IF('0-0'!J82='11-12'!D12,'11-12'!E12,IF('0-0'!J82='11-12'!D13,'11-12'!E13,IF('0-0'!J82='11-12'!D14,'11-12'!E14))))))))))))</f>
        <v>30000</v>
      </c>
      <c r="E32" s="10" t="s">
        <v>82</v>
      </c>
      <c r="F32">
        <f>원가표!A32</f>
        <v>0</v>
      </c>
      <c r="G32" s="6">
        <f>원가표!B32</f>
        <v>0</v>
      </c>
    </row>
    <row r="33" spans="1:17" x14ac:dyDescent="0.3">
      <c r="A33" s="9">
        <f>IF('0-0'!E83='11-12'!F3,'11-12'!G3,IF('0-0'!E83='11-12'!F4,'11-12'!G4,IF('0-0'!E83='11-12'!F5,'11-12'!G5,IF('0-0'!E83='11-12'!F6,'11-12'!G6,IF('0-0'!E83='11-12'!F7,'11-12'!G7,IF('0-0'!E83='11-12'!F8,'11-12'!G8,IF('0-0'!E83='11-12'!F9,'11-12'!G9,IF('0-0'!E83='11-12'!F10,'11-12'!G10,IF('0-0'!E83='11-12'!F11,'11-12'!G11,IF('0-0'!E83='11-12'!F12,'11-12'!G12,IF('0-0'!E83='11-12'!F13,'11-12'!G13,IF('0-0'!E83='11-12'!F14,'11-12'!G14))))))))))))</f>
        <v>490000</v>
      </c>
      <c r="B33" s="10" t="s">
        <v>84</v>
      </c>
      <c r="C33" s="10"/>
      <c r="D33" s="11">
        <f>IF('0-0'!J83='11-12'!F3,'11-12'!G3,IF('0-0'!J83='11-12'!F4,'11-12'!G4,IF('0-0'!J83='11-12'!F5,'11-12'!G5,IF('0-0'!J83='11-12'!F6,'11-12'!G6,IF('0-0'!J83='11-12'!F7,'11-12'!G7,IF('0-0'!J83='11-12'!F8,'11-12'!G8,IF('0-0'!J83='11-12'!F9,'11-12'!G9,IF('0-0'!J83='11-12'!F10,'11-12'!G10,IF('0-0'!J83='11-12'!F11,'11-12'!G11,IF('0-0'!J83='11-12'!F12,'11-12'!G12,IF('0-0'!J83='11-12'!F13,'11-12'!G13,IF('0-0'!J83='11-12'!F14,'11-12'!G14))))))))))))</f>
        <v>490000</v>
      </c>
      <c r="E33" s="10" t="s">
        <v>84</v>
      </c>
      <c r="F33">
        <f>원가표!A33</f>
        <v>0</v>
      </c>
      <c r="G33" s="6">
        <f>원가표!B33</f>
        <v>0</v>
      </c>
    </row>
    <row r="34" spans="1:17" x14ac:dyDescent="0.3">
      <c r="A34" s="9">
        <f>IF('0-0'!E84='11-12'!H3,'11-12'!I3,IF('0-0'!E84='11-12'!H4,'11-12'!I4,IF('0-0'!E84='11-12'!H5,'11-12'!I5,IF('0-0'!E84='11-12'!H6,'11-12'!I6,IF('0-0'!E84='11-12'!H7,'11-12'!I7,IF('0-0'!E84='11-12'!H8,'11-12'!I8,IF('0-0'!E84='11-12'!H9,'11-12'!I9,IF('0-0'!E84='11-12'!H10,'11-12'!I10,IF('0-0'!E84='11-12'!H11,'11-12'!I11,IF('0-0'!E84='11-12'!H12,'11-12'!I12,IF('0-0'!E84='11-12'!H13,'11-12'!I13,IF('0-0'!E84='11-12'!H14,'11-12'!I14))))))))))))</f>
        <v>85000</v>
      </c>
      <c r="B34" s="10" t="s">
        <v>87</v>
      </c>
      <c r="C34" s="10"/>
      <c r="D34" s="11">
        <f>IF('0-0'!J84='11-12'!H3,'11-12'!I3,IF('0-0'!J84='11-12'!H4,'11-12'!I4,IF('0-0'!J84='11-12'!H5,'11-12'!I5,IF('0-0'!J84='11-12'!H6,'11-12'!I6,IF('0-0'!J84='11-12'!H7,'11-12'!I7,IF('0-0'!J84='11-12'!H8,'11-12'!I8,IF('0-0'!J84='11-12'!H9,'11-12'!I9,IF('0-0'!J84='11-12'!H10,'11-12'!I10,IF('0-0'!J84='11-12'!H11,'11-12'!I11,IF('0-0'!J84='11-12'!H12,'11-12'!I12,IF('0-0'!J84='11-12'!H13,'11-12'!I13,IF('0-0'!J84='11-12'!H14,'11-12'!I14))))))))))))</f>
        <v>85000</v>
      </c>
      <c r="E34" s="10" t="s">
        <v>87</v>
      </c>
      <c r="F34">
        <f>원가표!A34</f>
        <v>0</v>
      </c>
      <c r="G34" s="6">
        <f>원가표!B34</f>
        <v>0</v>
      </c>
    </row>
    <row r="35" spans="1:17" x14ac:dyDescent="0.3">
      <c r="A35" s="9">
        <f>IF('0-0'!E85='11-12'!J3,'11-12'!K3,IF('0-0'!E85='11-12'!J4,'11-12'!K4,IF('0-0'!E85='11-12'!J5,'11-12'!K5,IF('0-0'!E85='11-12'!J6,'11-12'!K6,IF('0-0'!E85='11-12'!J7,'11-12'!K7,IF('0-0'!E85='11-12'!J8,'11-12'!K8,IF('0-0'!E85='11-12'!J9,'11-12'!K9,IF('0-0'!E85='11-12'!J10,'11-12'!K10,IF('0-0'!E85='11-12'!J11,'11-12'!K11,IF('0-0'!E85='11-12'!J12,'11-12'!K12,IF('0-0'!E85='11-12'!J13,'11-12'!K13,IF('0-0'!E85='11-12'!J14,'11-12'!K14))))))))))))</f>
        <v>120000</v>
      </c>
      <c r="B35" s="10" t="s">
        <v>90</v>
      </c>
      <c r="C35" s="10"/>
      <c r="D35" s="11">
        <f>IF('0-0'!J85='11-12'!J3,'11-12'!K3,IF('0-0'!J85='11-12'!J4,'11-12'!K4,IF('0-0'!J85='11-12'!J5,'11-12'!K5,IF('0-0'!J85='11-12'!J6,'11-12'!K6,IF('0-0'!J85='11-12'!J7,'11-12'!K7,IF('0-0'!J85='11-12'!J8,'11-12'!K8,IF('0-0'!J85='11-12'!J9,'11-12'!K9,IF('0-0'!J85='11-12'!J10,'11-12'!K10,IF('0-0'!J85='11-12'!J11,'11-12'!K11,IF('0-0'!J85='11-12'!J12,'11-12'!K12,IF('0-0'!J85='11-12'!J13,'11-12'!K13,IF('0-0'!J85='11-12'!J14,'11-12'!K14,IF('0-0'!J85='11-12'!J15,'11-12'!K15,IF('0-0'!J85='11-12'!J16,'11-12'!K16,IF('0-0'!J85='11-12'!J17,'11-12'!K17,IF('0-0'!J85='11-12'!J18,'11-12'!K18,IF('0-0'!J85='11-12'!J19,'11-12'!K19,IF('0-0'!J85='11-12'!J20,'11-12'!K20,IF('0-0'!J85='11-12'!J21,'11-12'!K21)))))))))))))))))))</f>
        <v>165000</v>
      </c>
      <c r="E35" s="10" t="s">
        <v>90</v>
      </c>
    </row>
    <row r="36" spans="1:17" x14ac:dyDescent="0.3">
      <c r="A36" s="9">
        <f>IF('0-0'!E86='11-12'!L3,'11-12'!M3,IF('0-0'!E86='11-12'!L4,'11-12'!M4,IF('0-0'!E86='11-12'!L5,'11-12'!M5,IF('0-0'!E86='11-12'!L6,'11-12'!M6,IF('0-0'!E86='11-12'!L7,'11-12'!M7,IF('0-0'!E86='11-12'!L8,'11-12'!M8,IF('0-0'!E86='11-12'!L9,'11-12'!M9,IF('0-0'!E86='11-12'!L10,'11-12'!M10,IF('0-0'!E86='11-12'!L11,'11-12'!M11,IF('0-0'!E86='11-12'!L12,'11-12'!M12,IF('0-0'!E86='11-12'!L13,'11-12'!M13,IF('0-0'!E86='11-12'!L14,'11-12'!M14))))))))))))</f>
        <v>70000</v>
      </c>
      <c r="B36" s="10" t="s">
        <v>32</v>
      </c>
      <c r="C36" s="10"/>
      <c r="D36" s="11">
        <f>IF('0-0'!J86='11-12'!L3,'11-12'!M3,IF('0-0'!J86='11-12'!L4,'11-12'!M4,IF('0-0'!J86='11-12'!L5,'11-12'!M5,IF('0-0'!J86='11-12'!L6,'11-12'!M6,IF('0-0'!J86='11-12'!L7,'11-12'!M7,IF('0-0'!J86='11-12'!L8,'11-12'!M8,IF('0-0'!J86='11-12'!L9,'11-12'!M9,IF('0-0'!J86='11-12'!L10,'11-12'!M10,IF('0-0'!J86='11-12'!L11,'11-12'!M11,IF('0-0'!J86='11-12'!L12,'11-12'!M12,IF('0-0'!J86='11-12'!L13,'11-12'!M13,IF('0-0'!J86='11-12'!L14,'11-12'!M14))))))))))))</f>
        <v>70000</v>
      </c>
      <c r="E36" s="10" t="s">
        <v>32</v>
      </c>
    </row>
    <row r="37" spans="1:17" x14ac:dyDescent="0.3">
      <c r="A37" s="9">
        <f>IF('0-0'!E87='11-12'!A23,'11-12'!B23,IF('0-0'!E87='11-12'!A24,'11-12'!B24,IF('0-0'!E87='11-12'!A25,'11-12'!B25,IF('0-0'!E87='11-12'!A26,'11-12'!B26,IF('0-0'!E87='11-12'!A27,'11-12'!B27,IF('0-0'!E87='11-12'!A28,'11-12'!B28,IF('0-0'!E87='11-12'!A29,'11-12'!B29)))))))</f>
        <v>0</v>
      </c>
      <c r="B37" s="10" t="s">
        <v>34</v>
      </c>
      <c r="C37" s="10"/>
      <c r="D37" s="11">
        <f>IF('0-0'!J87='11-12'!A23,'11-12'!B23,IF('0-0'!J87='11-12'!A24,'11-12'!B24,IF('0-0'!J87='11-12'!A25,'11-12'!B25,IF('0-0'!J87='11-12'!A26,'11-12'!B26,IF('0-0'!J87='11-12'!A27,'11-12'!B27,IF('0-0'!J87='11-12'!A28,'11-12'!B28,IF('0-0'!J87='11-12'!A29,'11-12'!B29)))))))</f>
        <v>0</v>
      </c>
      <c r="E37" s="10" t="s">
        <v>34</v>
      </c>
    </row>
    <row r="38" spans="1:17" x14ac:dyDescent="0.3">
      <c r="A38" s="9"/>
      <c r="B38" s="10" t="s">
        <v>36</v>
      </c>
      <c r="C38" s="10"/>
      <c r="D38" s="11"/>
      <c r="E38" s="10" t="s">
        <v>36</v>
      </c>
    </row>
    <row r="39" spans="1:17" x14ac:dyDescent="0.3">
      <c r="A39" s="9">
        <f>IF('0-0'!E89='11-12'!N3,'11-12'!O3,IF('0-0'!E89='11-12'!N4,'11-12'!O4,IF('0-0'!E89='11-12'!N5,'11-12'!O5,IF('0-0'!E89='11-12'!N6,'11-12'!O6,IF('0-0'!E89='11-12'!N7,'11-12'!O7,IF('0-0'!E89='11-12'!N8,'11-12'!O8,IF('0-0'!E89='11-12'!N9,'11-12'!O9,IF('0-0'!E89='11-12'!N10,'11-12'!O10,IF('0-0'!E89='11-12'!N11,'11-12'!N11,IF('0-0'!E89='11-12'!N12,'11-12'!O12,IF('0-0'!E89='11-12'!N13,'11-12'!O13,IF('0-0'!E89='11-12'!N14,'11-12'!O14))))))))))))</f>
        <v>75000</v>
      </c>
      <c r="B39" s="10" t="s">
        <v>94</v>
      </c>
      <c r="C39" s="10"/>
      <c r="D39" s="11">
        <f>IF('0-0'!J89='11-12'!N3,'11-12'!O3,IF('0-0'!J89='11-12'!N4,'11-12'!O4,IF('0-0'!J89='11-12'!N5,'11-12'!O5,IF('0-0'!J89='11-12'!N6,'11-12'!O6,IF('0-0'!J89='11-12'!N7,'11-12'!O7,IF('0-0'!J89='11-12'!N8,'11-12'!O8,IF('0-0'!J89='11-12'!N9,'11-12'!O9,IF('0-0'!J89='11-12'!N10,'11-12'!O10,IF('0-0'!J89='11-12'!N11,'11-12'!N11,IF('0-0'!J89='11-12'!N12,'11-12'!O12,IF('0-0'!J89='11-12'!N13,'11-12'!O13,IF('0-0'!J89='11-12'!N14,'11-12'!O14))))))))))))</f>
        <v>75000</v>
      </c>
      <c r="E39" s="10" t="s">
        <v>94</v>
      </c>
    </row>
    <row r="40" spans="1:17" x14ac:dyDescent="0.3">
      <c r="A40" s="9">
        <f>IF('0-0'!E90='11-12'!P3,'11-12'!Q3,IF('0-0'!E90='11-12'!P4,'11-12'!Q4,IF('0-0'!E90='11-12'!P5,'11-12'!Q5,IF('0-0'!E90='11-12'!P6,'11-12'!Q6,IF('0-0'!E90='11-12'!P7,'11-12'!Q7,IF('0-0'!E90='11-12'!P8,'11-12'!Q8,IF('0-0'!E90='11-12'!P9,'11-12'!Q9,IF('0-0'!E90='11-12'!P10,'11-12'!Q10,IF('0-0'!E90='11-12'!P11,'11-12'!Q11,IF('0-0'!E90='11-12'!P12,'11-12'!Q12,IF('0-0'!E90='11-12'!P13,'11-12'!Q13,IF('0-0'!E90='11-12'!P14,'11-12'!Q14))))))))))))</f>
        <v>39000</v>
      </c>
      <c r="B40" s="10" t="s">
        <v>96</v>
      </c>
      <c r="C40" s="10"/>
      <c r="D40" s="11">
        <f>IF('0-0'!J90='11-12'!P3,'11-12'!Q3,IF('0-0'!J90='11-12'!P4,'11-12'!Q4,IF('0-0'!J90='11-12'!P5,'11-12'!Q5,IF('0-0'!J90='11-12'!P6,'11-12'!Q6,IF('0-0'!J90='11-12'!P7,'11-12'!Q7,IF('0-0'!J90='11-12'!P8,'11-12'!Q8,IF('0-0'!J90='11-12'!P9,'11-12'!Q9,IF('0-0'!J90='11-12'!P10,'11-12'!Q10,IF('0-0'!J90='11-12'!P11,'11-12'!Q11,IF('0-0'!J90='11-12'!P12,'11-12'!Q12,IF('0-0'!J90='11-12'!P13,'11-12'!Q13,IF('0-0'!J90='11-12'!P14,'11-12'!Q14))))))))))))</f>
        <v>45000</v>
      </c>
      <c r="E40" s="10" t="s">
        <v>96</v>
      </c>
    </row>
    <row r="41" spans="1:17" x14ac:dyDescent="0.3">
      <c r="A41" s="9">
        <f>IF('0-0'!E91='1-2'!F23,'1-2'!G23,IF('0-0'!E91='1-2'!F24,'1-2'!G24,IF('0-0'!E91='1-2'!F25,'1-2'!G25,IF('0-0'!E91='1-2'!F26,'1-2'!G26,IF('0-0'!E91='1-2'!F27,'1-2'!G27,IF('0-0'!E91='1-2'!F28,'1-2'!G28,IF('0-0'!E91='1-2'!F29,'1-2'!G29,IF('0-0'!E91='1-2'!F30,'1-2'!G30,IF('0-0'!E91='1-2'!F31,'1-2'!G31)))))))))</f>
        <v>0</v>
      </c>
      <c r="B41" s="10" t="s">
        <v>98</v>
      </c>
      <c r="C41" s="10"/>
      <c r="D41" s="11">
        <f>IF('0-0'!J91='1-2'!F23,'1-2'!G23,IF('0-0'!J91='1-2'!F24,'1-2'!G24,IF('0-0'!J91='1-2'!F25,'1-2'!G25,IF('0-0'!J91='1-2'!F26,'1-2'!G26,IF('0-0'!J91='1-2'!F27,'1-2'!G27,IF('0-0'!J91='1-2'!F28,'1-2'!G28,IF('0-0'!J91='1-2'!F29,'1-2'!G29,IF('0-0'!J91='1-2'!F30,'1-2'!G30,IF('0-0'!J91='1-2'!F31,'1-2'!G31)))))))))</f>
        <v>0</v>
      </c>
      <c r="E41" s="10" t="s">
        <v>98</v>
      </c>
    </row>
    <row r="42" spans="1:17" x14ac:dyDescent="0.3">
      <c r="A42" s="12">
        <v>60000</v>
      </c>
      <c r="B42" s="13" t="s">
        <v>117</v>
      </c>
      <c r="C42" s="13"/>
      <c r="D42" s="12">
        <v>60000</v>
      </c>
      <c r="E42" s="13" t="s">
        <v>117</v>
      </c>
    </row>
    <row r="43" spans="1:17" x14ac:dyDescent="0.3">
      <c r="A43" s="14">
        <f>SUM(A31:A42)</f>
        <v>1223000</v>
      </c>
      <c r="B43" s="15" t="s">
        <v>118</v>
      </c>
      <c r="C43" s="15"/>
      <c r="D43" s="14">
        <f>SUM(D31:D42)</f>
        <v>1250000</v>
      </c>
      <c r="E43" s="15" t="s">
        <v>118</v>
      </c>
    </row>
    <row r="44" spans="1:17" x14ac:dyDescent="0.3">
      <c r="A44" s="16"/>
      <c r="B44" s="17" t="s">
        <v>119</v>
      </c>
      <c r="C44" s="17"/>
      <c r="D44" s="16"/>
      <c r="E44" s="17" t="s">
        <v>119</v>
      </c>
    </row>
    <row r="45" spans="1:17" x14ac:dyDescent="0.3">
      <c r="A45" s="18">
        <f>A43*A44%+A43</f>
        <v>1223000</v>
      </c>
      <c r="B45" s="19" t="s">
        <v>120</v>
      </c>
      <c r="C45" s="19"/>
      <c r="D45" s="18">
        <f>D43*D44%+D43</f>
        <v>1250000</v>
      </c>
      <c r="E45" s="19" t="s">
        <v>120</v>
      </c>
    </row>
    <row r="46" spans="1:17" x14ac:dyDescent="0.3">
      <c r="A46" s="9">
        <f>ROUND(A45,-3)</f>
        <v>1223000</v>
      </c>
      <c r="B46" s="20" t="s">
        <v>121</v>
      </c>
      <c r="C46" s="20"/>
      <c r="D46" s="9">
        <f>ROUND(D45,-3)</f>
        <v>1250000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3"/>
  <sheetViews>
    <sheetView topLeftCell="A11" zoomScale="85" zoomScaleNormal="85" workbookViewId="0">
      <selection activeCell="D32" sqref="D32"/>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K5" s="6">
        <f>원가표!F4</f>
        <v>136000</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K6" s="6">
        <f>원가표!F5</f>
        <v>230000</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K7" s="6">
        <f>원가표!F6</f>
        <v>70000</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K8" s="6">
        <f>원가표!F7</f>
        <v>165000</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K9" s="6">
        <f>원가표!F8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K10" s="6">
        <f>원가표!F9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K11" s="6">
        <f>원가표!F10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K12" s="6">
        <f>원가표!F11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132</v>
      </c>
      <c r="B30" s="59"/>
      <c r="C30" s="8"/>
      <c r="D30" s="59" t="s">
        <v>133</v>
      </c>
      <c r="E30" s="59"/>
      <c r="F30">
        <f>원가표!A30</f>
        <v>0</v>
      </c>
      <c r="G30" s="6">
        <f>원가표!B30</f>
        <v>0</v>
      </c>
    </row>
    <row r="31" spans="1:18" x14ac:dyDescent="0.3">
      <c r="A31" s="9">
        <f>IF('0-0'!Q81='13-14'!A3,'13-14'!B3,IF('0-0'!Q81='13-14'!A4,'13-14'!B4,IF('0-0'!Q81='13-14'!A5,'13-14'!B5,IF('0-0'!Q81='13-14'!A6,'13-14'!B6,IF('0-0'!Q81='13-14'!A7,'13-14'!B7,IF('0-0'!Q81='13-14'!A8,'13-14'!B8,IF('0-0'!Q81='13-14'!A9,'13-14'!B9,IF('0-0'!Q81='13-14'!A10,'13-14'!B10,IF('0-0'!Q81='13-14'!A11,'13-14'!B11,IF('0-0'!Q81='13-14'!A12,'13-14'!B12,IF('0-0'!Q81='13-14'!A13,'13-14'!B13,IF('0-0'!Q81='13-14'!A14,'13-14'!B14,IF('0-0'!Q81='13-14'!A15,'13-14'!B15,IF('0-0'!Q81='13-14'!A16,'13-14'!B16))))))))))))))</f>
        <v>486000</v>
      </c>
      <c r="B31" s="10" t="s">
        <v>12</v>
      </c>
      <c r="C31" s="10"/>
      <c r="D31" s="11">
        <f>IF('0-0'!V81='13-14'!A3,'13-14'!B3,IF('0-0'!V81='13-14'!A4,'13-14'!B4,IF('0-0'!V81='13-14'!A5,'13-14'!B5,IF('0-0'!V81='13-14'!A6,'13-14'!B6,IF('0-0'!V81='13-14'!A7,'13-14'!B7,IF('0-0'!V81='13-14'!A8,'13-14'!B8,IF('0-0'!V81='13-14'!A9,'13-14'!B9,IF('0-0'!V81='13-14'!A10,'13-14'!B10,IF('0-0'!V81='13-14'!A11,'13-14'!B11,IF('0-0'!V81='13-14'!A12,'13-14'!B12,IF('0-0'!V81='13-14'!A13,'13-14'!B13,IF('0-0'!V81='13-14'!A14,'13-14'!B14,IF('0-0'!V81='13-14'!A15,'13-14'!B15,IF('0-0'!V81='13-14'!A16,'13-14'!B16,IF('0-0'!V81='13-14'!A17,'13-14'!B17,IF('0-0'!V81='13-14'!A18,'13-14'!B18,IF('0-0'!V81='13-14'!A19,'13-14'!B19,IF('0-0'!V81='13-14'!A20,'13-14'!B20,IF('0-0'!V81='13-14'!A21,'13-14'!B21)))))))))))))))))))</f>
        <v>326000</v>
      </c>
      <c r="E31" s="10" t="s">
        <v>12</v>
      </c>
      <c r="F31">
        <f>원가표!A31</f>
        <v>0</v>
      </c>
      <c r="G31" s="6">
        <f>원가표!B31</f>
        <v>0</v>
      </c>
    </row>
    <row r="32" spans="1:18" x14ac:dyDescent="0.3">
      <c r="A32" s="9">
        <f>IF('0-0'!Q82='13-14'!D3,'13-14'!E3,IF('0-0'!Q82='13-14'!D4,'13-14'!E4,IF('0-0'!Q82='13-14'!D5,'13-14'!E5,IF('0-0'!Q82='13-14'!D6,'13-14'!E6,IF('0-0'!Q82='13-14'!D7,'13-14'!E7,IF('0-0'!Q82='13-14'!D8,'13-14'!E8,IF('0-0'!Q82='13-14'!D9,'13-14'!E9,IF('0-0'!Q82='13-14'!D10,'13-14'!E10,IF('0-0'!Q82='13-14'!D11,'13-14'!E11,IF('0-0'!Q82='13-14'!D12,'13-14'!E12,IF('0-0'!Q82='13-14'!D13,'13-14'!E13,IF('0-0'!Q82='13-14'!D14,'13-14'!E14))))))))))))</f>
        <v>30000</v>
      </c>
      <c r="B32" s="10" t="s">
        <v>82</v>
      </c>
      <c r="C32" s="10"/>
      <c r="D32" s="11">
        <f>IF('0-0'!V82='13-14'!D3,'13-14'!E3,IF('0-0'!V82='13-14'!D4,'13-14'!E4,IF('0-0'!V82='13-14'!D5,'13-14'!E5,IF('0-0'!V82='13-14'!D6,'13-14'!E6,IF('0-0'!V82='13-14'!D7,'13-14'!E7,IF('0-0'!V82='13-14'!D8,'13-14'!E8,IF('0-0'!V82='13-14'!D9,'13-14'!E9,IF('0-0'!V82='13-14'!D10,'13-14'!E10,IF('0-0'!V82='13-14'!D11,'13-14'!E11,IF('0-0'!V82='13-14'!D12,'13-14'!E12,IF('0-0'!V82='13-14'!D13,'13-14'!E13,IF('0-0'!V82='13-14'!D14,'13-14'!E14))))))))))))</f>
        <v>30000</v>
      </c>
      <c r="E32" s="10" t="s">
        <v>82</v>
      </c>
      <c r="F32">
        <f>원가표!A32</f>
        <v>0</v>
      </c>
      <c r="G32" s="6">
        <f>원가표!B32</f>
        <v>0</v>
      </c>
    </row>
    <row r="33" spans="1:17" x14ac:dyDescent="0.3">
      <c r="A33" s="9">
        <f>IF('0-0'!Q83='13-14'!F3,'13-14'!G3,IF('0-0'!Q83='13-14'!F4,'13-14'!G4,IF('0-0'!Q83='13-14'!F5,'13-14'!G5,IF('0-0'!Q83='13-14'!F6,'13-14'!G6,IF('0-0'!Q83='13-14'!F7,'13-14'!G7,IF('0-0'!Q83='13-14'!F8,'13-14'!G8,IF('0-0'!Q83='13-14'!F9,'13-14'!G9,IF('0-0'!Q83='13-14'!F10,'13-14'!G10,IF('0-0'!Q83='13-14'!F11,'13-14'!G11,IF('0-0'!Q83='13-14'!F12,'13-14'!G12,IF('0-0'!Q83='13-14'!F13,'13-14'!G13,IF('0-0'!Q83='13-14'!F14,'13-14'!G14))))))))))))</f>
        <v>490000</v>
      </c>
      <c r="B33" s="10" t="s">
        <v>84</v>
      </c>
      <c r="C33" s="10"/>
      <c r="D33" s="11">
        <f>IF('0-0'!V83='13-14'!F3,'13-14'!G3,IF('0-0'!V83='13-14'!F4,'13-14'!G4,IF('0-0'!V83='13-14'!F5,'13-14'!G5,IF('0-0'!V83='13-14'!F6,'13-14'!G6,IF('0-0'!V83='13-14'!F7,'13-14'!G7,IF('0-0'!V83='13-14'!F8,'13-14'!G8,IF('0-0'!V83='13-14'!F9,'13-14'!G9,IF('0-0'!V83='13-14'!F10,'13-14'!G10,IF('0-0'!V83='13-14'!F11,'13-14'!G11,IF('0-0'!V83='13-14'!F12,'13-14'!G12,IF('0-0'!V83='13-14'!F13,'13-14'!G13,IF('0-0'!V83='13-14'!F14,'13-14'!G14))))))))))))</f>
        <v>490000</v>
      </c>
      <c r="E33" s="10" t="s">
        <v>84</v>
      </c>
      <c r="F33">
        <f>원가표!A33</f>
        <v>0</v>
      </c>
      <c r="G33" s="6">
        <f>원가표!B33</f>
        <v>0</v>
      </c>
    </row>
    <row r="34" spans="1:17" x14ac:dyDescent="0.3">
      <c r="A34" s="9">
        <f>IF('0-0'!Q84='13-14'!H3,'13-14'!I3,IF('0-0'!Q84='13-14'!H4,'13-14'!I4,IF('0-0'!Q84='13-14'!H5,'13-14'!I5,IF('0-0'!Q84='13-14'!H6,'13-14'!I6,IF('0-0'!Q84='13-14'!H7,'13-14'!I7,IF('0-0'!Q84='13-14'!H8,'13-14'!I8,IF('0-0'!Q84='13-14'!H9,'13-14'!I9,IF('0-0'!Q84='13-14'!H10,'13-14'!I10,IF('0-0'!Q84='13-14'!H11,'13-14'!I11,IF('0-0'!Q84='13-14'!H12,'13-14'!I12,IF('0-0'!Q84='13-14'!H13,'13-14'!I13,IF('0-0'!Q84='13-14'!H14,'13-14'!I14))))))))))))</f>
        <v>85000</v>
      </c>
      <c r="B34" s="10" t="s">
        <v>87</v>
      </c>
      <c r="C34" s="10"/>
      <c r="D34" s="11">
        <f>IF('0-0'!V84='13-14'!H3,'13-14'!I3,IF('0-0'!V84='13-14'!H4,'13-14'!I4,IF('0-0'!V84='13-14'!H5,'13-14'!I5,IF('0-0'!V84='13-14'!H6,'13-14'!I6,IF('0-0'!V84='13-14'!H7,'13-14'!I7,IF('0-0'!V84='13-14'!H8,'13-14'!I8,IF('0-0'!V84='13-14'!H9,'13-14'!I9,IF('0-0'!V84='13-14'!H10,'13-14'!I10,IF('0-0'!V84='13-14'!H11,'13-14'!I11,IF('0-0'!V84='13-14'!H12,'13-14'!I12,IF('0-0'!V84='13-14'!H13,'13-14'!I13,IF('0-0'!V84='13-14'!H14,'13-14'!I14))))))))))))</f>
        <v>85000</v>
      </c>
      <c r="E34" s="10" t="s">
        <v>87</v>
      </c>
      <c r="F34">
        <f>원가표!A34</f>
        <v>0</v>
      </c>
      <c r="G34" s="6">
        <f>원가표!B34</f>
        <v>0</v>
      </c>
    </row>
    <row r="35" spans="1:17" x14ac:dyDescent="0.3">
      <c r="A35" s="9">
        <f>IF('0-0'!Q85='13-14'!J3,'13-14'!K3,IF('0-0'!Q85='13-14'!J4,'13-14'!K4,IF('0-0'!Q85='13-14'!J5,'13-14'!K5,IF('0-0'!Q85='13-14'!J6,'13-14'!K6,IF('0-0'!Q85='13-14'!J7,'13-14'!K7,IF('0-0'!Q85='13-14'!J8,'13-14'!K8,IF('0-0'!Q85='13-14'!J9,'13-14'!K9,IF('0-0'!Q85='13-14'!J10,'13-14'!K10,IF('0-0'!Q85='13-14'!J11,'13-14'!K11,IF('0-0'!Q85='13-14'!J12,'13-14'!K12,IF('0-0'!Q85='13-14'!J13,'13-14'!K13,IF('0-0'!Q85='13-14'!J14,'13-14'!K14,IF('0-0'!Q85='13-14'!J15,'13-14'!K15,IF('0-0'!Q85='13-14'!J16,'13-14'!K16,IF('0-0'!Q85='13-14'!J17,'13-14'!K17,IF('0-0'!Q85='13-14'!J18,'13-14'!K18,IF('0-0'!Q85='13-14'!J19,'13-14'!K19,IF('0-0'!Q85='13-14'!J20,'13-14'!K20,IF('0-0'!Q85='13-14'!J21,'13-14'!K21)))))))))))))))))))</f>
        <v>230000</v>
      </c>
      <c r="B35" s="10" t="s">
        <v>90</v>
      </c>
      <c r="C35" s="10"/>
      <c r="D35" s="11">
        <f>IF('0-0'!V85='13-14'!J3,'13-14'!K3,IF('0-0'!V85='13-14'!J4,'13-14'!K4,IF('0-0'!V85='13-14'!J5,'13-14'!K5,IF('0-0'!V85='13-14'!J6,'13-14'!K6,IF('0-0'!V85='13-14'!J7,'13-14'!K7,IF('0-0'!V85='13-14'!J8,'13-14'!K8,IF('0-0'!V85='13-14'!J9,'13-14'!K9,IF('0-0'!V85='13-14'!J10,'13-14'!K10,IF('0-0'!V85='13-14'!J11,'13-14'!K11,IF('0-0'!V85='13-14'!J12,'13-14'!K12,IF('0-0'!V85='13-14'!J13,'13-14'!K13,IF('0-0'!V85='13-14'!J14,'13-14'!K14,IF('0-0'!Q85='13-14'!J15,'13-14'!K15,IF('0-0'!Q85='13-14'!J16,'13-14'!K16,IF('0-0'!Q85='13-14'!J17,'13-14'!K17,IF('0-0'!Q85='13-14'!J18,'13-14'!K18,IF('0-0'!Q85='13-14'!J19,'13-14'!K19,IF('0-0'!Q85='13-14'!J20,'13-14'!K20,IF('0-0'!Q85='13-14'!J21,'13-14'!K21)))))))))))))))))))</f>
        <v>165000</v>
      </c>
      <c r="E35" s="10" t="s">
        <v>90</v>
      </c>
    </row>
    <row r="36" spans="1:17" x14ac:dyDescent="0.3">
      <c r="A36" s="9">
        <f>IF('0-0'!Q86='13-14'!L3,'13-14'!M3,IF('0-0'!Q86='13-14'!L4,'13-14'!M4,IF('0-0'!Q86='13-14'!L5,'13-14'!M5,IF('0-0'!Q86='13-14'!L6,'13-14'!M6,IF('0-0'!Q86='13-14'!L7,'13-14'!M7,IF('0-0'!Q86='13-14'!L8,'13-14'!M8,IF('0-0'!Q86='13-14'!L9,'13-14'!M9,IF('0-0'!Q86='13-14'!L10,'13-14'!M10,IF('0-0'!Q86='13-14'!L11,'13-14'!M11,IF('0-0'!Q86='13-14'!L12,'13-14'!M12,IF('0-0'!Q86='13-14'!L13,'13-14'!M13,IF('0-0'!Q86='13-14'!L14,'13-14'!M14))))))))))))</f>
        <v>70000</v>
      </c>
      <c r="B36" s="10" t="s">
        <v>32</v>
      </c>
      <c r="C36" s="10"/>
      <c r="D36" s="11">
        <f>IF('0-0'!V86='13-14'!L3,'13-14'!M3,IF('0-0'!V86='13-14'!L4,'13-14'!M4,IF('0-0'!V86='13-14'!L5,'13-14'!M5,IF('0-0'!V86='13-14'!L6,'13-14'!M6,IF('0-0'!V86='13-14'!L7,'13-14'!M7,IF('0-0'!V86='13-14'!L8,'13-14'!M8,IF('0-0'!V86='13-14'!L9,'13-14'!M9,IF('0-0'!V86='13-14'!L10,'13-14'!M10,IF('0-0'!V86='13-14'!L11,'13-14'!M11,IF('0-0'!V86='13-14'!L12,'13-14'!M12,IF('0-0'!V86='13-14'!L13,'13-14'!M13,IF('0-0'!V86='13-14'!L14,'13-14'!M14))))))))))))</f>
        <v>70000</v>
      </c>
      <c r="E36" s="10" t="s">
        <v>32</v>
      </c>
    </row>
    <row r="37" spans="1:17" x14ac:dyDescent="0.3">
      <c r="A37" s="9">
        <f>IF('0-0'!Q87='13-14'!A23,'13-14'!B23,IF('0-0'!Q87='13-14'!A24,'13-14'!B24,IF('0-0'!Q87='13-14'!A25,'13-14'!B25,IF('0-0'!Q87='13-14'!A26,'13-14'!B26,IF('0-0'!Q87='13-14'!A27,'13-14'!B27,IF('0-0'!Q87='13-14'!A28,'13-14'!B28,IF('0-0'!Q87='13-14'!A29,'13-14'!B29)))))))</f>
        <v>0</v>
      </c>
      <c r="B37" s="10" t="s">
        <v>34</v>
      </c>
      <c r="C37" s="10"/>
      <c r="D37" s="11">
        <f>IF('0-0'!V87='13-14'!A23,'13-14'!B23,IF('0-0'!V87='13-14'!A24,'13-14'!B24,IF('0-0'!V87='13-14'!A25,'13-14'!B25,IF('0-0'!V87='13-14'!A26,'13-14'!B26,IF('0-0'!V87='13-14'!A27,'13-14'!B27,IF('0-0'!V87='13-14'!A28,'13-14'!B28,IF('0-0'!V87='13-14'!A29,'13-14'!B29)))))))</f>
        <v>0</v>
      </c>
      <c r="E37" s="10" t="s">
        <v>34</v>
      </c>
    </row>
    <row r="38" spans="1:17" x14ac:dyDescent="0.3">
      <c r="A38" s="9"/>
      <c r="B38" s="10" t="s">
        <v>36</v>
      </c>
      <c r="C38" s="10"/>
      <c r="D38" s="11"/>
      <c r="E38" s="10" t="s">
        <v>36</v>
      </c>
    </row>
    <row r="39" spans="1:17" x14ac:dyDescent="0.3">
      <c r="A39" s="9">
        <f>IF('0-0'!Q89='13-14'!N3,'13-14'!O3,IF('0-0'!Q89='13-14'!N4,'13-14'!O4,IF('0-0'!Q89='13-14'!N5,'13-14'!O5,IF('0-0'!Q89='13-14'!N6,'13-14'!O6,IF('0-0'!Q89='13-14'!N7,'13-14'!O7,IF('0-0'!Q89='13-14'!N8,'13-14'!O8,IF('0-0'!Q89='13-14'!N9,'13-14'!O9,IF('0-0'!Q89='13-14'!N10,'13-14'!O10,IF('0-0'!Q89='13-14'!N11,'13-14'!N11,IF('0-0'!Q89='13-14'!N12,'13-14'!O12,IF('0-0'!Q89='13-14'!N13,'13-14'!O13,IF('0-0'!Q89='13-14'!N14,'13-14'!O14))))))))))))</f>
        <v>75000</v>
      </c>
      <c r="B39" s="10" t="s">
        <v>94</v>
      </c>
      <c r="C39" s="10"/>
      <c r="D39" s="11">
        <f>IF('0-0'!V89='13-14'!N3,'13-14'!O3,IF('0-0'!V89='13-14'!N4,'13-14'!O4,IF('0-0'!V89='13-14'!N5,'13-14'!O5,IF('0-0'!V89='13-14'!N6,'13-14'!O6,IF('0-0'!V89='13-14'!N7,'13-14'!O7,IF('0-0'!V89='13-14'!N8,'13-14'!O8,IF('0-0'!V89='13-14'!N9,'13-14'!O9,IF('0-0'!V89='13-14'!N10,'13-14'!O10,IF('0-0'!V89='13-14'!N11,'13-14'!N11,IF('0-0'!V89='13-14'!N12,'13-14'!O12,IF('0-0'!V89='13-14'!N13,'13-14'!O13,IF('0-0'!V89='13-14'!N14,'13-14'!O14))))))))))))</f>
        <v>75000</v>
      </c>
      <c r="E39" s="10" t="s">
        <v>94</v>
      </c>
    </row>
    <row r="40" spans="1:17" x14ac:dyDescent="0.3">
      <c r="A40" s="9">
        <f>IF('0-0'!Q90='13-14'!P3,'13-14'!Q3,IF('0-0'!Q90='13-14'!P4,'13-14'!Q4,IF('0-0'!Q90='13-14'!P5,'13-14'!Q5,IF('0-0'!Q90='13-14'!P6,'13-14'!Q6,IF('0-0'!Q90='13-14'!P7,'13-14'!Q7,IF('0-0'!Q90='13-14'!P8,'13-14'!Q8,IF('0-0'!Q90='13-14'!P9,'13-14'!Q9,IF('0-0'!Q90='13-14'!P10,'13-14'!Q10,IF('0-0'!Q90='13-14'!P11,'13-14'!Q11,IF('0-0'!Q90='13-14'!P12,'13-14'!Q12,IF('0-0'!Q90='13-14'!P13,'13-14'!Q13,IF('0-0'!Q90='13-14'!P14,'13-14'!Q14))))))))))))</f>
        <v>39000</v>
      </c>
      <c r="B40" s="10" t="s">
        <v>96</v>
      </c>
      <c r="C40" s="10"/>
      <c r="D40" s="11">
        <f>IF('0-0'!V90='13-14'!P3,'13-14'!Q3,IF('0-0'!V90='13-14'!P4,'13-14'!Q4,IF('0-0'!V90='13-14'!P5,'13-14'!Q5,IF('0-0'!V90='13-14'!P6,'13-14'!Q6,IF('0-0'!V90='13-14'!P7,'13-14'!Q7,IF('0-0'!V90='13-14'!P8,'13-14'!Q8,IF('0-0'!V90='13-14'!P9,'13-14'!Q9,IF('0-0'!V90='13-14'!P10,'13-14'!Q10,IF('0-0'!V90='13-14'!P11,'13-14'!Q11,IF('0-0'!V90='13-14'!P12,'13-14'!Q12,IF('0-0'!V90='13-14'!P13,'13-14'!Q13,IF('0-0'!V90='13-14'!P14,'13-14'!Q14))))))))))))</f>
        <v>45000</v>
      </c>
      <c r="E40" s="10" t="s">
        <v>96</v>
      </c>
    </row>
    <row r="41" spans="1:17" x14ac:dyDescent="0.3">
      <c r="A41" s="9">
        <f>IF('0-0'!Q91='13-14'!F23,'13-14'!G23,IF('0-0'!Q91='13-14'!F24,'13-14'!G24,IF('0-0'!Q91='13-14'!F25,'13-14'!G25,IF('0-0'!Q91='13-14'!F26,'13-14'!G26,IF('0-0'!Q91='13-14'!F27,'13-14'!G27,IF('0-0'!Q91='13-14'!F28,'13-14'!G28,IF('0-0'!Q91='13-14'!F29,'13-14'!G29,IF('0-0'!Q91='13-14'!F30,'13-14'!G30,IF('0-0'!Q91='13-14'!F31,'13-14'!G31)))))))))</f>
        <v>0</v>
      </c>
      <c r="B41" s="10" t="s">
        <v>98</v>
      </c>
      <c r="C41" s="10"/>
      <c r="D41" s="11">
        <f>IF('0-0'!V91='13-14'!F23,'13-14'!G23,IF('0-0'!V91='13-14'!F24,'13-14'!G24,IF('0-0'!V91='13-14'!F25,'13-14'!G25,IF('0-0'!V91='13-14'!F26,'13-14'!G26,IF('0-0'!V91='13-14'!F27,'13-14'!G27,IF('0-0'!V91='13-14'!F28,'13-14'!G28,IF('0-0'!V91='13-14'!F29,'13-14'!G29,IF('0-0'!V91='13-14'!F30,'13-14'!G30,IF('0-0'!V91='13-14'!F31,'13-14'!G31)))))))))</f>
        <v>0</v>
      </c>
      <c r="E41" s="10" t="s">
        <v>98</v>
      </c>
    </row>
    <row r="42" spans="1:17" x14ac:dyDescent="0.3">
      <c r="A42" s="12">
        <v>60000</v>
      </c>
      <c r="B42" s="13" t="s">
        <v>117</v>
      </c>
      <c r="C42" s="13"/>
      <c r="D42" s="12">
        <v>60000</v>
      </c>
      <c r="E42" s="13" t="s">
        <v>117</v>
      </c>
    </row>
    <row r="43" spans="1:17" x14ac:dyDescent="0.3">
      <c r="A43" s="14">
        <f>SUM(A31:A42)</f>
        <v>1565000</v>
      </c>
      <c r="B43" s="15" t="s">
        <v>118</v>
      </c>
      <c r="C43" s="15"/>
      <c r="D43" s="14">
        <f>SUM(D31:D42)</f>
        <v>1346000</v>
      </c>
      <c r="E43" s="15" t="s">
        <v>118</v>
      </c>
    </row>
    <row r="44" spans="1:17" x14ac:dyDescent="0.3">
      <c r="A44" s="16"/>
      <c r="B44" s="17" t="s">
        <v>119</v>
      </c>
      <c r="C44" s="17"/>
      <c r="D44" s="16"/>
      <c r="E44" s="17" t="s">
        <v>119</v>
      </c>
    </row>
    <row r="45" spans="1:17" x14ac:dyDescent="0.3">
      <c r="A45" s="18">
        <f>A43*A44%+A43</f>
        <v>1565000</v>
      </c>
      <c r="B45" s="19" t="s">
        <v>120</v>
      </c>
      <c r="C45" s="19"/>
      <c r="D45" s="18">
        <f>D43*D44%+D43</f>
        <v>1346000</v>
      </c>
      <c r="E45" s="19" t="s">
        <v>120</v>
      </c>
    </row>
    <row r="46" spans="1:17" x14ac:dyDescent="0.3">
      <c r="A46" s="9">
        <f>ROUND(A45,-3)</f>
        <v>1565000</v>
      </c>
      <c r="B46" s="20" t="s">
        <v>121</v>
      </c>
      <c r="C46" s="20"/>
      <c r="D46" s="9">
        <f>ROUND(D45,-3)</f>
        <v>1346000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63"/>
  <sheetViews>
    <sheetView topLeftCell="A11" zoomScale="85" zoomScaleNormal="85" workbookViewId="0">
      <selection activeCell="F36" sqref="F36"/>
    </sheetView>
  </sheetViews>
  <sheetFormatPr defaultRowHeight="16.5" x14ac:dyDescent="0.3"/>
  <cols>
    <col min="1" max="1" width="24.125" customWidth="1"/>
    <col min="2" max="2" width="13" style="6" bestFit="1" customWidth="1"/>
    <col min="3" max="3" width="34"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12</v>
      </c>
      <c r="B1" s="6" t="s">
        <v>107</v>
      </c>
      <c r="D1" t="s">
        <v>108</v>
      </c>
      <c r="E1" s="6" t="s">
        <v>107</v>
      </c>
      <c r="F1" t="s">
        <v>84</v>
      </c>
      <c r="G1" s="6" t="s">
        <v>107</v>
      </c>
      <c r="H1" t="s">
        <v>87</v>
      </c>
      <c r="I1" s="6" t="s">
        <v>107</v>
      </c>
      <c r="J1" t="s">
        <v>90</v>
      </c>
      <c r="K1" s="6" t="s">
        <v>107</v>
      </c>
      <c r="L1" t="s">
        <v>32</v>
      </c>
      <c r="M1" s="6" t="s">
        <v>107</v>
      </c>
      <c r="N1" t="s">
        <v>94</v>
      </c>
      <c r="O1" s="6" t="s">
        <v>107</v>
      </c>
      <c r="P1" t="s">
        <v>96</v>
      </c>
      <c r="Q1" s="6" t="s">
        <v>107</v>
      </c>
    </row>
    <row r="2" spans="1:17" x14ac:dyDescent="0.3">
      <c r="A2" s="5" t="s">
        <v>109</v>
      </c>
      <c r="B2" s="7" t="s">
        <v>110</v>
      </c>
      <c r="C2" s="7" t="s">
        <v>111</v>
      </c>
      <c r="D2" s="5" t="s">
        <v>112</v>
      </c>
      <c r="E2" s="7" t="s">
        <v>113</v>
      </c>
    </row>
    <row r="3" spans="1:17" ht="33" x14ac:dyDescent="0.3">
      <c r="A3" s="5" t="str">
        <f>원가표!C23</f>
        <v>intel Core i3-10th Gen 10105F</v>
      </c>
      <c r="B3" s="6">
        <f>원가표!D23</f>
        <v>100000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40000</v>
      </c>
      <c r="J3" t="str">
        <f>원가표!E2</f>
        <v>MSI H510M-A PRO</v>
      </c>
      <c r="K3" s="6">
        <f>원가표!F2</f>
        <v>85000</v>
      </c>
      <c r="L3" t="str">
        <f>원가표!G2</f>
        <v>imation X931 Nvme256G</v>
      </c>
      <c r="M3" s="6">
        <f>원가표!H2</f>
        <v>56000</v>
      </c>
      <c r="N3" t="str">
        <f>원가표!I2</f>
        <v>Micronics VISION II 500W (정격)</v>
      </c>
      <c r="O3" s="6">
        <f>원가표!J2</f>
        <v>40000</v>
      </c>
      <c r="P3" t="str">
        <f>원가표!K2</f>
        <v>DAVEN D0 MESH 아크릴 (블랙)</v>
      </c>
      <c r="Q3" s="6">
        <f>원가표!L2</f>
        <v>28000</v>
      </c>
    </row>
    <row r="4" spans="1:17" ht="33" x14ac:dyDescent="0.3">
      <c r="A4" s="5" t="str">
        <f>원가표!C24</f>
        <v>intel Core i3-10th Gen 10105</v>
      </c>
      <c r="B4" s="6">
        <f>원가표!D24</f>
        <v>165000</v>
      </c>
      <c r="C4" s="6" t="str">
        <f>원가표!E24</f>
        <v>L3 Cache 	6MB (4 Core 8 Thread)</v>
      </c>
      <c r="D4" t="str">
        <f>원가표!G24</f>
        <v>Heat Pipe 6 Cooler Dual Pan(공냉)</v>
      </c>
      <c r="E4" s="6">
        <f>원가표!H24</f>
        <v>80000</v>
      </c>
      <c r="F4" t="str">
        <f>원가표!A3</f>
        <v>INTEL UHD630 built-in</v>
      </c>
      <c r="G4" s="6">
        <f>원가표!B3</f>
        <v>0</v>
      </c>
      <c r="H4" t="str">
        <f>원가표!C3</f>
        <v>SAMSUNG DDR4-3200 (16GB)</v>
      </c>
      <c r="I4" s="6">
        <f>원가표!D3</f>
        <v>85000</v>
      </c>
      <c r="J4" t="str">
        <f>원가표!E3</f>
        <v>MSI PRO H610M-B DDR4</v>
      </c>
      <c r="K4" s="6">
        <f>원가표!F3</f>
        <v>120000</v>
      </c>
      <c r="L4" t="str">
        <f>원가표!G3</f>
        <v>SAMSUNG 980 Nvme 500G</v>
      </c>
      <c r="M4" s="6">
        <f>원가표!H3</f>
        <v>90000</v>
      </c>
      <c r="N4" t="str">
        <f>원가표!I3</f>
        <v>Micronics VISION II 600W (정격)</v>
      </c>
      <c r="O4" s="6">
        <f>원가표!J3</f>
        <v>46000</v>
      </c>
      <c r="P4" t="str">
        <f>원가표!K3</f>
        <v>아이구주 HATCH 1 야인 (블랙)</v>
      </c>
      <c r="Q4" s="6">
        <f>원가표!L3</f>
        <v>20000</v>
      </c>
    </row>
    <row r="5" spans="1:17" ht="33" x14ac:dyDescent="0.3">
      <c r="A5" s="5" t="str">
        <f>원가표!C25</f>
        <v>intel Core i5-11th Gen 11400F</v>
      </c>
      <c r="B5" s="6">
        <f>원가표!D25</f>
        <v>200000</v>
      </c>
      <c r="C5" s="6" t="str">
        <f>원가표!E25</f>
        <v>L3 Cache 12MB (6 Core 12 Thread)</v>
      </c>
      <c r="D5" t="str">
        <f>원가표!G25</f>
        <v>Heat Pipe 4 Cooler (공냉)</v>
      </c>
      <c r="E5" s="6">
        <f>원가표!H25</f>
        <v>30000</v>
      </c>
      <c r="F5" t="str">
        <f>원가표!A4</f>
        <v>INTEL UHD710 built-in</v>
      </c>
      <c r="G5" s="6">
        <f>원가표!B4</f>
        <v>0</v>
      </c>
      <c r="H5" t="str">
        <f>원가표!C4</f>
        <v>SAMSUNG DDR4-3200 (32GB)</v>
      </c>
      <c r="I5" s="6">
        <f>원가표!D4</f>
        <v>169000</v>
      </c>
      <c r="J5" t="str">
        <f>원가표!E4</f>
        <v>MSI PRO B660M-B DDR4</v>
      </c>
      <c r="K5" s="6">
        <f>원가표!F4</f>
        <v>136000</v>
      </c>
      <c r="L5" t="str">
        <f>원가표!G4</f>
        <v>Western Digital SN570 NVMe (500GB)</v>
      </c>
      <c r="M5" s="6">
        <f>원가표!H4</f>
        <v>70000</v>
      </c>
      <c r="N5" t="str">
        <f>원가표!I4</f>
        <v xml:space="preserve">Micronics Classic II 600W 80PLUS (정격) </v>
      </c>
      <c r="O5" s="6">
        <f>원가표!J4</f>
        <v>58000</v>
      </c>
      <c r="P5" t="str">
        <f>원가표!K4</f>
        <v>darkFlash DK200(블랙)</v>
      </c>
      <c r="Q5" s="6">
        <f>원가표!L4</f>
        <v>35000</v>
      </c>
    </row>
    <row r="6" spans="1:17" ht="33" x14ac:dyDescent="0.3">
      <c r="A6" s="5" t="str">
        <f>원가표!C26</f>
        <v>intel Core i3-12th Gen 12100</v>
      </c>
      <c r="B6" s="6">
        <f>원가표!D26</f>
        <v>187000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DDR5-4800 (16GB)</v>
      </c>
      <c r="I6" s="6">
        <f>원가표!D5</f>
        <v>120000</v>
      </c>
      <c r="J6" t="str">
        <f>원가표!E5</f>
        <v>MSI MAG B660M 박격포</v>
      </c>
      <c r="K6" s="6">
        <f>원가표!F5</f>
        <v>230000</v>
      </c>
      <c r="L6" t="str">
        <f>원가표!G5</f>
        <v>Western Digital SN570 NVMe (1TB)</v>
      </c>
      <c r="M6" s="6">
        <f>원가표!H5</f>
        <v>120000</v>
      </c>
      <c r="N6" t="str">
        <f>원가표!I5</f>
        <v>Micronics Classic II 700W 80PLUS (정격)</v>
      </c>
      <c r="O6" s="6">
        <f>원가표!J5</f>
        <v>75000</v>
      </c>
      <c r="P6" t="str">
        <f>원가표!K5</f>
        <v>앱코 NCORE 커넬 강화유리</v>
      </c>
      <c r="Q6" s="6">
        <f>원가표!L5</f>
        <v>28000</v>
      </c>
    </row>
    <row r="7" spans="1:17" ht="33" x14ac:dyDescent="0.3">
      <c r="A7" s="5" t="str">
        <f>원가표!C27</f>
        <v>intel Core i5-12th Gen 12400F</v>
      </c>
      <c r="B7" s="6">
        <f>원가표!D27</f>
        <v>254000</v>
      </c>
      <c r="C7" s="6" t="str">
        <f>원가표!E27</f>
        <v>L3 Cache 	18MB (6 Core 12 Thread)</v>
      </c>
      <c r="D7">
        <f>원가표!G27</f>
        <v>0</v>
      </c>
      <c r="E7" s="6">
        <f>원가표!H27</f>
        <v>0</v>
      </c>
      <c r="F7" t="str">
        <f>원가표!A6</f>
        <v>INTEL UHD770 built-in</v>
      </c>
      <c r="G7" s="6">
        <f>원가표!B6</f>
        <v>0</v>
      </c>
      <c r="H7" t="str">
        <f>원가표!C6</f>
        <v>SAMSUNG DDR5-4800 (32GB)</v>
      </c>
      <c r="I7" s="6">
        <f>원가표!D6</f>
        <v>265000</v>
      </c>
      <c r="J7" t="str">
        <f>원가표!E6</f>
        <v>MSI A520M-A PRO</v>
      </c>
      <c r="K7" s="6">
        <f>원가표!F6</f>
        <v>70000</v>
      </c>
      <c r="L7" t="str">
        <f>원가표!G6</f>
        <v>삼성전자 PM9A1 NVMe 병행수입 (512GB)</v>
      </c>
      <c r="M7" s="6">
        <f>원가표!H6</f>
        <v>88000</v>
      </c>
      <c r="N7" t="str">
        <f>원가표!I6</f>
        <v>Micronics Classic II 800W 80PLUS (정격)</v>
      </c>
      <c r="O7" s="6">
        <f>원가표!J6</f>
        <v>89000</v>
      </c>
      <c r="P7" t="str">
        <f>원가표!K6</f>
        <v>앱코 NCORE G30 트루포스 (블랙)</v>
      </c>
      <c r="Q7" s="6">
        <f>원가표!L6</f>
        <v>39000</v>
      </c>
    </row>
    <row r="8" spans="1:17" ht="33" x14ac:dyDescent="0.3">
      <c r="A8" s="5" t="str">
        <f>원가표!C28</f>
        <v>intel Core i5-12th Gen 12400</v>
      </c>
      <c r="B8" s="6">
        <f>원가표!D28</f>
        <v>285000</v>
      </c>
      <c r="C8" s="6" t="str">
        <f>원가표!E28</f>
        <v>L3 Cache 	18MB (6 Core 12 Thread)</v>
      </c>
      <c r="D8">
        <f>원가표!G28</f>
        <v>0</v>
      </c>
      <c r="E8" s="6">
        <f>원가표!H28</f>
        <v>0</v>
      </c>
      <c r="F8" t="str">
        <f>원가표!A7</f>
        <v>MSI Geforce GT1030 2G</v>
      </c>
      <c r="G8" s="6">
        <f>원가표!B7</f>
        <v>120000</v>
      </c>
      <c r="H8">
        <f>원가표!C7</f>
        <v>0</v>
      </c>
      <c r="I8" s="6">
        <f>원가표!D7</f>
        <v>0</v>
      </c>
      <c r="J8" t="str">
        <f>원가표!E7</f>
        <v>MSI MAG B550M 박격포</v>
      </c>
      <c r="K8" s="6">
        <f>원가표!F7</f>
        <v>165000</v>
      </c>
      <c r="L8">
        <f>원가표!G7</f>
        <v>0</v>
      </c>
      <c r="M8" s="6">
        <f>원가표!H7</f>
        <v>0</v>
      </c>
      <c r="N8">
        <f>원가표!I7</f>
        <v>0</v>
      </c>
      <c r="O8" s="6">
        <f>원가표!J7</f>
        <v>0</v>
      </c>
      <c r="P8" t="str">
        <f>원가표!K7</f>
        <v>앱코 NCORE G30 트루포스 (화이트)</v>
      </c>
      <c r="Q8" s="6">
        <f>원가표!L7</f>
        <v>45000</v>
      </c>
    </row>
    <row r="9" spans="1:17" ht="33" x14ac:dyDescent="0.3">
      <c r="A9" s="5" t="str">
        <f>원가표!C29</f>
        <v>intel Core i5-12th Gen 12600KF</v>
      </c>
      <c r="B9" s="6">
        <f>원가표!D29</f>
        <v>389000</v>
      </c>
      <c r="C9" s="6" t="str">
        <f>원가표!E29</f>
        <v>L3 Cache 	20MB (6+4 Core 12+4 Thread)</v>
      </c>
      <c r="D9">
        <f>원가표!G29</f>
        <v>0</v>
      </c>
      <c r="E9" s="6">
        <f>원가표!H29</f>
        <v>0</v>
      </c>
      <c r="F9" t="str">
        <f>원가표!A8</f>
        <v>MSI Geforce GTX1050 Ti 4G</v>
      </c>
      <c r="G9" s="6">
        <f>원가표!B8</f>
        <v>235000</v>
      </c>
      <c r="H9">
        <f>원가표!C8</f>
        <v>0</v>
      </c>
      <c r="I9" s="6">
        <f>원가표!D8</f>
        <v>0</v>
      </c>
      <c r="J9">
        <f>원가표!E8</f>
        <v>0</v>
      </c>
      <c r="K9" s="6">
        <f>원가표!F8</f>
        <v>0</v>
      </c>
      <c r="L9">
        <f>원가표!G8</f>
        <v>0</v>
      </c>
      <c r="M9" s="6">
        <f>원가표!H8</f>
        <v>0</v>
      </c>
      <c r="N9">
        <f>원가표!I8</f>
        <v>0</v>
      </c>
      <c r="O9" s="6">
        <f>원가표!J8</f>
        <v>0</v>
      </c>
      <c r="P9" t="str">
        <f>원가표!K8</f>
        <v>아이구주 HATCH 2 소이 (블랙)</v>
      </c>
      <c r="Q9" s="6">
        <f>원가표!L8</f>
        <v>20000</v>
      </c>
    </row>
    <row r="10" spans="1:17" ht="33" x14ac:dyDescent="0.3">
      <c r="A10" s="5" t="str">
        <f>원가표!C30</f>
        <v>intel Core i7-12th Gen 12700F</v>
      </c>
      <c r="B10" s="6">
        <f>원가표!D30</f>
        <v>486000</v>
      </c>
      <c r="C10" s="6" t="str">
        <f>원가표!E30</f>
        <v>L3 Cache 	25MB (8+4 Core 16+4 Thread)</v>
      </c>
      <c r="D10">
        <f>원가표!G30</f>
        <v>0</v>
      </c>
      <c r="E10" s="6">
        <f>원가표!H30</f>
        <v>0</v>
      </c>
      <c r="F10" t="str">
        <f>원가표!A9</f>
        <v>MSI Geforce GTX1650 4G</v>
      </c>
      <c r="G10" s="6">
        <f>원가표!B9</f>
        <v>260000</v>
      </c>
      <c r="H10">
        <f>원가표!C9</f>
        <v>0</v>
      </c>
      <c r="I10" s="6">
        <f>원가표!D9</f>
        <v>0</v>
      </c>
      <c r="J10">
        <f>원가표!E9</f>
        <v>0</v>
      </c>
      <c r="K10" s="6">
        <f>원가표!F9</f>
        <v>0</v>
      </c>
      <c r="L10">
        <f>원가표!G9</f>
        <v>0</v>
      </c>
      <c r="M10" s="6">
        <f>원가표!H9</f>
        <v>0</v>
      </c>
      <c r="N10">
        <f>원가표!I9</f>
        <v>0</v>
      </c>
      <c r="O10" s="6">
        <f>원가표!J9</f>
        <v>0</v>
      </c>
      <c r="P10" t="str">
        <f>원가표!K9</f>
        <v>darkFlash DK200(화이트)</v>
      </c>
      <c r="Q10" s="6">
        <f>원가표!L9</f>
        <v>39000</v>
      </c>
    </row>
    <row r="11" spans="1:17" ht="33" x14ac:dyDescent="0.3">
      <c r="A11" s="5" t="str">
        <f>원가표!C31</f>
        <v>intel Core i7-12th Gen 12700</v>
      </c>
      <c r="B11" s="6">
        <f>원가표!D31</f>
        <v>510000</v>
      </c>
      <c r="C11" s="6" t="str">
        <f>원가표!E31</f>
        <v>L3 Cache 	25MB (8+4 Core 16+4 Thread)</v>
      </c>
      <c r="D11">
        <f>원가표!G31</f>
        <v>0</v>
      </c>
      <c r="E11" s="6">
        <f>원가표!H31</f>
        <v>0</v>
      </c>
      <c r="F11" t="str">
        <f>원가표!A10</f>
        <v>MSI Geforce GTX1660 SUPER 6G</v>
      </c>
      <c r="G11" s="6">
        <f>원가표!B10</f>
        <v>300000</v>
      </c>
      <c r="H11">
        <f>원가표!C10</f>
        <v>0</v>
      </c>
      <c r="I11" s="6">
        <f>원가표!D10</f>
        <v>0</v>
      </c>
      <c r="J11">
        <f>원가표!E10</f>
        <v>0</v>
      </c>
      <c r="K11" s="6">
        <f>원가표!F10</f>
        <v>0</v>
      </c>
      <c r="L11">
        <f>원가표!G10</f>
        <v>0</v>
      </c>
      <c r="M11" s="6">
        <f>원가표!H10</f>
        <v>0</v>
      </c>
      <c r="N11">
        <f>원가표!I10</f>
        <v>0</v>
      </c>
      <c r="O11" s="6">
        <f>원가표!J10</f>
        <v>0</v>
      </c>
      <c r="P11">
        <f>원가표!K10</f>
        <v>0</v>
      </c>
      <c r="Q11" s="6">
        <f>원가표!L10</f>
        <v>0</v>
      </c>
    </row>
    <row r="12" spans="1:17" ht="33" x14ac:dyDescent="0.3">
      <c r="A12" s="5" t="str">
        <f>원가표!C32</f>
        <v>intel Core i7-12th Gen 12700KF</v>
      </c>
      <c r="B12" s="6">
        <f>원가표!D32</f>
        <v>570000</v>
      </c>
      <c r="C12" s="6" t="str">
        <f>원가표!E32</f>
        <v>L3 Cache 	25MB (8+4 Core 16+4 Thread)</v>
      </c>
      <c r="D12">
        <f>원가표!G32</f>
        <v>0</v>
      </c>
      <c r="E12" s="6">
        <f>원가표!H32</f>
        <v>0</v>
      </c>
      <c r="F12" t="str">
        <f>원가표!A11</f>
        <v>MSI Geforce RTX3050 8G</v>
      </c>
      <c r="G12" s="6">
        <f>원가표!B11</f>
        <v>389000</v>
      </c>
      <c r="H12">
        <f>원가표!C11</f>
        <v>0</v>
      </c>
      <c r="I12" s="6">
        <f>원가표!D11</f>
        <v>0</v>
      </c>
      <c r="J12">
        <f>원가표!E11</f>
        <v>0</v>
      </c>
      <c r="K12" s="6">
        <f>원가표!F11</f>
        <v>0</v>
      </c>
      <c r="L12">
        <f>원가표!G11</f>
        <v>0</v>
      </c>
      <c r="M12" s="6">
        <f>원가표!H11</f>
        <v>0</v>
      </c>
      <c r="N12">
        <f>원가표!I11</f>
        <v>0</v>
      </c>
      <c r="O12" s="6">
        <f>원가표!J11</f>
        <v>0</v>
      </c>
      <c r="P12">
        <f>원가표!K11</f>
        <v>0</v>
      </c>
      <c r="Q12" s="6">
        <f>원가표!L11</f>
        <v>0</v>
      </c>
    </row>
    <row r="13" spans="1:17" ht="33" x14ac:dyDescent="0.3">
      <c r="A13" s="5" t="str">
        <f>원가표!C33</f>
        <v>intel Core i9-12th Gen 12900F</v>
      </c>
      <c r="B13" s="6">
        <f>원가표!D33</f>
        <v>750000</v>
      </c>
      <c r="C13" s="6" t="str">
        <f>원가표!E33</f>
        <v>L3 Cache 	30MB (8+8 Core 16+8 Thread)</v>
      </c>
      <c r="D13">
        <f>원가표!G33</f>
        <v>0</v>
      </c>
      <c r="E13" s="6">
        <f>원가표!H33</f>
        <v>0</v>
      </c>
      <c r="F13" t="str">
        <f>원가표!A12</f>
        <v>MSI Geforce RTX3060 12G</v>
      </c>
      <c r="G13" s="6">
        <f>원가표!B12</f>
        <v>490000</v>
      </c>
      <c r="H13">
        <f>원가표!C12</f>
        <v>0</v>
      </c>
      <c r="I13" s="6">
        <f>원가표!D12</f>
        <v>0</v>
      </c>
      <c r="J13">
        <f>원가표!E12</f>
        <v>0</v>
      </c>
      <c r="K13" s="6">
        <f>원가표!F12</f>
        <v>0</v>
      </c>
      <c r="L13">
        <f>원가표!G12</f>
        <v>0</v>
      </c>
      <c r="M13" s="6">
        <f>원가표!H12</f>
        <v>0</v>
      </c>
      <c r="N13">
        <f>원가표!I12</f>
        <v>0</v>
      </c>
      <c r="O13" s="6">
        <f>원가표!J12</f>
        <v>0</v>
      </c>
      <c r="P13">
        <f>원가표!K12</f>
        <v>0</v>
      </c>
      <c r="Q13" s="6">
        <f>원가표!L12</f>
        <v>0</v>
      </c>
    </row>
    <row r="14" spans="1:17" ht="33" x14ac:dyDescent="0.3">
      <c r="A14" s="5" t="str">
        <f>원가표!C34</f>
        <v>intel Core i9-12th Gen 12900KF</v>
      </c>
      <c r="B14" s="6">
        <f>원가표!D34</f>
        <v>816000</v>
      </c>
      <c r="C14" s="6" t="str">
        <f>원가표!E34</f>
        <v>L3 Cache 	30MB (8+8 Core 16+8 Thread)</v>
      </c>
      <c r="D14">
        <f>원가표!G34</f>
        <v>0</v>
      </c>
      <c r="E14" s="6">
        <f>원가표!H34</f>
        <v>0</v>
      </c>
      <c r="F14" t="str">
        <f>원가표!A13</f>
        <v>MSI Geforce RTX3070 Ti 8G</v>
      </c>
      <c r="G14" s="6">
        <f>원가표!B13</f>
        <v>1300000</v>
      </c>
      <c r="H14">
        <f>원가표!C13</f>
        <v>0</v>
      </c>
      <c r="I14" s="6">
        <f>원가표!D13</f>
        <v>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Pentium Gold 10th Gen G6405</v>
      </c>
      <c r="B15" s="6">
        <f>원가표!D35</f>
        <v>80000</v>
      </c>
      <c r="C15" s="6" t="str">
        <f>원가표!E35</f>
        <v>L3 Cache 	4MB (2 Core 4 Thread)</v>
      </c>
      <c r="D15">
        <f>원가표!G35</f>
        <v>0</v>
      </c>
      <c r="E15" s="6">
        <f>원가표!H35</f>
        <v>0</v>
      </c>
      <c r="F15" t="str">
        <f>원가표!A14</f>
        <v>MSI Geforce RTX3050 8G</v>
      </c>
      <c r="G15" s="6">
        <f>원가표!B14</f>
        <v>390000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Pentium Gold 12th Gen G7400</v>
      </c>
      <c r="B16" s="6">
        <f>원가표!D36</f>
        <v>105000</v>
      </c>
      <c r="C16" s="6" t="str">
        <f>원가표!E36</f>
        <v>L3 Cache 	6MB (2 Core 4 Thread)</v>
      </c>
      <c r="D16">
        <f>원가표!G36</f>
        <v>0</v>
      </c>
      <c r="E16" s="6">
        <f>원가표!H36</f>
        <v>0</v>
      </c>
      <c r="F16" t="str">
        <f>원가표!A15</f>
        <v>MSI Geforce RTX3070 8G</v>
      </c>
      <c r="G16" s="6">
        <f>원가표!B15</f>
        <v>750000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52000</v>
      </c>
      <c r="C17" s="6" t="str">
        <f>원가표!E37</f>
        <v>L3 Cache 	4MB (2 Core 2 Thread)</v>
      </c>
      <c r="D17">
        <f>원가표!G37</f>
        <v>0</v>
      </c>
      <c r="E17" s="6">
        <f>원가표!H37</f>
        <v>0</v>
      </c>
      <c r="F17" t="str">
        <f>원가표!A16</f>
        <v>MSI Geforce RTX3080 12G</v>
      </c>
      <c r="G17" s="6">
        <f>원가표!B16</f>
        <v>1200000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원가표!C38</f>
        <v xml:space="preserve">AMD Ryzen5-4th Gen 5600X </v>
      </c>
      <c r="B18" s="6">
        <f>원가표!D38</f>
        <v>230000</v>
      </c>
      <c r="C18" s="6" t="str">
        <f>원가표!E38</f>
        <v>L3 Cache 	32MB (6 Core 12 Thread)</v>
      </c>
      <c r="D18">
        <f>원가표!G38</f>
        <v>0</v>
      </c>
      <c r="E18" s="6">
        <f>원가표!H38</f>
        <v>0</v>
      </c>
      <c r="F18" t="str">
        <f>원가표!A17</f>
        <v>AMD Radeon Graphic 8</v>
      </c>
      <c r="G18" s="6">
        <f>원가표!B17</f>
        <v>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x14ac:dyDescent="0.3">
      <c r="A19" s="5" t="str">
        <f>원가표!C39</f>
        <v>AMD Ryzen7-4th Gen 5700G</v>
      </c>
      <c r="B19" s="6">
        <f>원가표!D39</f>
        <v>315000</v>
      </c>
      <c r="C19" s="6" t="str">
        <f>원가표!E39</f>
        <v>L3 Cache 	16MB (8 Core 16 Thread)</v>
      </c>
      <c r="D19">
        <f>원가표!G39</f>
        <v>0</v>
      </c>
      <c r="E19" s="6">
        <f>원가표!H39</f>
        <v>0</v>
      </c>
      <c r="F19" t="str">
        <f>원가표!A18</f>
        <v>MSI Geforce RTX3060Ti 8G</v>
      </c>
      <c r="G19" s="6">
        <f>원가표!B18</f>
        <v>630000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x14ac:dyDescent="0.3">
      <c r="A20" s="5" t="str">
        <f>원가표!C40</f>
        <v>AMD Ryzen7-4th Gen 5800X3D</v>
      </c>
      <c r="B20" s="6">
        <f>원가표!D40</f>
        <v>645000</v>
      </c>
      <c r="C20" s="6" t="str">
        <f>원가표!E40</f>
        <v>L3 Cache 	96MB (8 Core 16 Thread)</v>
      </c>
      <c r="D20">
        <f>원가표!G40</f>
        <v>0</v>
      </c>
      <c r="E20" s="6">
        <f>원가표!H40</f>
        <v>0</v>
      </c>
      <c r="F20">
        <f>원가표!A19</f>
        <v>0</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x14ac:dyDescent="0.3">
      <c r="A21" s="5" t="str">
        <f>원가표!C41</f>
        <v>AMD Ryzen7-4th Gen 5800X</v>
      </c>
      <c r="B21" s="6">
        <f>원가표!D41</f>
        <v>326000</v>
      </c>
      <c r="C21" s="6" t="str">
        <f>원가표!E41</f>
        <v>L3 Cache 	32MB (8 Core 16 Thread)</v>
      </c>
      <c r="D21">
        <f>원가표!G41</f>
        <v>0</v>
      </c>
      <c r="E21" s="6">
        <f>원가표!H41</f>
        <v>0</v>
      </c>
      <c r="F21">
        <f>원가표!A20</f>
        <v>0</v>
      </c>
      <c r="G21" s="6">
        <f>원가표!B20</f>
        <v>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114</v>
      </c>
      <c r="B22" s="6">
        <f>원가표!D42</f>
        <v>0</v>
      </c>
      <c r="C22" s="6">
        <f>원가표!E42</f>
        <v>0</v>
      </c>
      <c r="D22">
        <f>원가표!G42</f>
        <v>0</v>
      </c>
      <c r="E22" s="6">
        <f>원가표!H42</f>
        <v>0</v>
      </c>
      <c r="F22" t="s">
        <v>42</v>
      </c>
    </row>
    <row r="23" spans="1:18" x14ac:dyDescent="0.3">
      <c r="A23" t="str">
        <f>원가표!I23</f>
        <v>Option (선택사항)</v>
      </c>
      <c r="B23" s="6">
        <f>원가표!J23</f>
        <v>0</v>
      </c>
      <c r="C23" s="6">
        <f>원가표!E43</f>
        <v>0</v>
      </c>
      <c r="D23">
        <f>원가표!G43</f>
        <v>0</v>
      </c>
      <c r="E23" s="6">
        <f>원가표!H43</f>
        <v>0</v>
      </c>
      <c r="F23" t="str">
        <f>원가표!A23</f>
        <v>Office Monitor 24inch 75Hz</v>
      </c>
      <c r="G23" s="6">
        <f>원가표!B23</f>
        <v>125000</v>
      </c>
    </row>
    <row r="24" spans="1:18" x14ac:dyDescent="0.3">
      <c r="A24" t="str">
        <f>원가표!I24</f>
        <v>Western Digital 1TB</v>
      </c>
      <c r="B24" s="6">
        <f>원가표!J24</f>
        <v>52000</v>
      </c>
      <c r="C24" s="6">
        <f>원가표!E44</f>
        <v>0</v>
      </c>
      <c r="D24">
        <f>원가표!G44</f>
        <v>0</v>
      </c>
      <c r="E24" s="6">
        <f>원가표!H44</f>
        <v>0</v>
      </c>
      <c r="F24" t="str">
        <f>원가표!A24</f>
        <v>Gaming Monitor 25inch 144Hz</v>
      </c>
      <c r="G24" s="6">
        <f>원가표!B24</f>
        <v>160000</v>
      </c>
    </row>
    <row r="25" spans="1:18" x14ac:dyDescent="0.3">
      <c r="A25" t="str">
        <f>원가표!I25</f>
        <v>Western Digital 2TB</v>
      </c>
      <c r="B25" s="6">
        <f>원가표!J25</f>
        <v>61000</v>
      </c>
      <c r="C25" s="6">
        <f>원가표!E45</f>
        <v>0</v>
      </c>
      <c r="D25">
        <f>원가표!G45</f>
        <v>0</v>
      </c>
      <c r="E25" s="6">
        <f>원가표!H45</f>
        <v>0</v>
      </c>
      <c r="F25">
        <f>원가표!A25</f>
        <v>0</v>
      </c>
      <c r="G25" s="6">
        <f>원가표!B25</f>
        <v>0</v>
      </c>
      <c r="R25" s="2"/>
    </row>
    <row r="26" spans="1:18" x14ac:dyDescent="0.3">
      <c r="A26" t="str">
        <f>원가표!I26</f>
        <v>Western Digital 4TB</v>
      </c>
      <c r="B26" s="6">
        <f>원가표!J26</f>
        <v>104000</v>
      </c>
      <c r="C26" s="6">
        <f>원가표!E46</f>
        <v>0</v>
      </c>
      <c r="D26">
        <f>원가표!G46</f>
        <v>0</v>
      </c>
      <c r="E26" s="6">
        <f>원가표!H46</f>
        <v>0</v>
      </c>
      <c r="F26">
        <f>원가표!A26</f>
        <v>0</v>
      </c>
      <c r="G26" s="6">
        <f>원가표!B26</f>
        <v>0</v>
      </c>
    </row>
    <row r="27" spans="1:18" x14ac:dyDescent="0.3">
      <c r="A27" t="str">
        <f>원가표!I27</f>
        <v>Seagate BarraCuda 1TB</v>
      </c>
      <c r="B27" s="6">
        <f>원가표!J27</f>
        <v>56000</v>
      </c>
      <c r="C27" s="6">
        <f>원가표!E47</f>
        <v>0</v>
      </c>
      <c r="D27">
        <f>원가표!G47</f>
        <v>0</v>
      </c>
      <c r="E27" s="6">
        <f>원가표!H47</f>
        <v>0</v>
      </c>
      <c r="F27" t="str">
        <f>원가표!A27</f>
        <v>모니터 별매 
(monitor sold separately)</v>
      </c>
      <c r="G27" s="6">
        <f>원가표!B27</f>
        <v>0</v>
      </c>
    </row>
    <row r="28" spans="1:18" x14ac:dyDescent="0.3">
      <c r="A28" t="str">
        <f>원가표!I28</f>
        <v>Seagate BarraCuda 2TB</v>
      </c>
      <c r="B28" s="6">
        <f>원가표!J28</f>
        <v>61000</v>
      </c>
      <c r="C28" s="6">
        <f>원가표!E48</f>
        <v>0</v>
      </c>
      <c r="D28">
        <f>원가표!G48</f>
        <v>0</v>
      </c>
      <c r="E28" s="6">
        <f>원가표!H48</f>
        <v>0</v>
      </c>
      <c r="F28">
        <f>원가표!A28</f>
        <v>0</v>
      </c>
      <c r="G28" s="6">
        <f>원가표!B28</f>
        <v>0</v>
      </c>
    </row>
    <row r="29" spans="1:18" x14ac:dyDescent="0.3">
      <c r="A29" t="str">
        <f>원가표!I29</f>
        <v>Seagate BarraCuda 4TB</v>
      </c>
      <c r="B29" s="6">
        <f>원가표!J29</f>
        <v>108000</v>
      </c>
      <c r="C29" s="6">
        <f>원가표!E49</f>
        <v>0</v>
      </c>
      <c r="D29">
        <f>원가표!G49</f>
        <v>0</v>
      </c>
      <c r="E29" s="6">
        <f>원가표!H49</f>
        <v>0</v>
      </c>
      <c r="F29">
        <f>원가표!A29</f>
        <v>0</v>
      </c>
      <c r="G29" s="6">
        <f>원가표!B29</f>
        <v>0</v>
      </c>
    </row>
    <row r="30" spans="1:18" x14ac:dyDescent="0.3">
      <c r="A30" s="58" t="s">
        <v>134</v>
      </c>
      <c r="B30" s="59"/>
      <c r="C30" s="8"/>
      <c r="D30" s="59" t="s">
        <v>135</v>
      </c>
      <c r="E30" s="59"/>
      <c r="F30">
        <f>원가표!A30</f>
        <v>0</v>
      </c>
      <c r="G30" s="6">
        <f>원가표!B30</f>
        <v>0</v>
      </c>
    </row>
    <row r="31" spans="1:18" x14ac:dyDescent="0.3">
      <c r="A31" s="9">
        <f>IF('0-0'!AC81='15-16'!A3,'15-16'!B3,IF('0-0'!AC81='15-16'!A4,'15-16'!B4,IF('0-0'!AC81='15-16'!A5,'15-16'!B5,IF('0-0'!AC81='15-16'!A6,'15-16'!B6,IF('0-0'!AC81='15-16'!A7,'15-16'!B7,IF('0-0'!AC81='15-16'!A8,'15-16'!B8,IF('0-0'!AC81='15-16'!A9,'15-16'!B9,IF('0-0'!AC81='15-16'!A10,'15-16'!B10,IF('0-0'!AC81='15-16'!A11,'15-16'!B11,IF('0-0'!AC81='15-16'!A12,'15-16'!B12,IF('0-0'!AC81='15-16'!A13,'15-16'!B13,IF('0-0'!AC81='15-16'!A14,'15-16'!B14,IF('0-0'!AC81='15-16'!A15,'15-16'!B15,IF('0-0'!AC81='15-16'!A16,'15-16'!B16))))))))))))))</f>
        <v>486000</v>
      </c>
      <c r="B31" s="10" t="s">
        <v>12</v>
      </c>
      <c r="C31" s="10"/>
      <c r="D31" s="11">
        <f>IF('0-0'!AH81='15-16'!A3,'15-16'!B3,IF('0-0'!AH81='15-16'!A4,'15-16'!B4,IF('0-0'!AH81='15-16'!A5,'15-16'!B5,IF('0-0'!AH81='15-16'!A6,'15-16'!B6,IF('0-0'!AH81='15-16'!A7,'15-16'!B7,IF('0-0'!AH81='15-16'!A8,'15-16'!B8,IF('0-0'!AH81='15-16'!A9,'15-16'!B9,IF('0-0'!AH81='15-16'!A10,'15-16'!B10,IF('0-0'!AH81='15-16'!A11,'15-16'!B11,IF('0-0'!AH81='15-16'!A12,'15-16'!B12,IF('0-0'!AH81='15-16'!A13,'15-16'!B13,IF('0-0'!AH81='15-16'!A14,'15-16'!B14,IF('0-0'!AH81='15-16'!A15,'15-16'!B15,IF('0-0'!AH81='15-16'!A16,'15-16'!B16,IF('0-0'!AH81='15-16'!A17,'15-16'!B17,IF('0-0'!AH81='15-16'!A18,'15-16'!B18,IF('0-0'!AH81='15-16'!A19,'15-16'!B19,IF('0-0'!AH81='15-16'!A20,'15-16'!B20,IF('0-0'!AH81='15-16'!A21,'15-16'!B21)))))))))))))))))))</f>
        <v>326000</v>
      </c>
      <c r="E31" s="10" t="s">
        <v>12</v>
      </c>
      <c r="F31">
        <f>원가표!A31</f>
        <v>0</v>
      </c>
      <c r="G31" s="6">
        <f>원가표!B31</f>
        <v>0</v>
      </c>
    </row>
    <row r="32" spans="1:18" x14ac:dyDescent="0.3">
      <c r="A32" s="9">
        <f>IF('0-0'!AC82='15-16'!D3,'15-16'!E3,IF('0-0'!AC82='15-16'!D4,'15-16'!E4,IF('0-0'!AC82='15-16'!D5,'15-16'!E5,IF('0-0'!AC82='15-16'!D6,'15-16'!E6,IF('0-0'!AC82='15-16'!D7,'15-16'!E7,IF('0-0'!AC82='15-16'!D8,'15-16'!E8,IF('0-0'!AC82='15-16'!D9,'15-16'!E9,IF('0-0'!AC82='15-16'!D10,'15-16'!E10,IF('0-0'!AC82='15-16'!D11,'15-16'!E11,IF('0-0'!AC82='15-16'!D12,'15-16'!E12,IF('0-0'!AC82='15-16'!D13,'15-16'!E13,IF('0-0'!AC82='15-16'!D14,'15-16'!E14))))))))))))</f>
        <v>30000</v>
      </c>
      <c r="B32" s="10" t="s">
        <v>82</v>
      </c>
      <c r="C32" s="10"/>
      <c r="D32" s="11">
        <f>IF('0-0'!AH82='15-16'!D3,'15-16'!E3,IF('0-0'!AH82='15-16'!D4,'15-16'!E4,IF('0-0'!AH82='15-16'!D5,'15-16'!E5,IF('0-0'!AH82='15-16'!D6,'15-16'!E6,IF('0-0'!AH82='15-16'!D7,'15-16'!E7,IF('0-0'!AH82='15-16'!D8,'15-16'!E8,IF('0-0'!AH82='15-16'!D9,'15-16'!E9,IF('0-0'!AH82='15-16'!D10,'15-16'!E10,IF('0-0'!AH82='15-16'!D11,'15-16'!E11,IF('0-0'!AH82='15-16'!D12,'15-16'!E12,IF('0-0'!AH82='15-16'!D13,'15-16'!E13,IF('0-0'!AH82='15-16'!D14,'15-16'!E14))))))))))))</f>
        <v>30000</v>
      </c>
      <c r="E32" s="10" t="s">
        <v>82</v>
      </c>
      <c r="F32">
        <f>원가표!A32</f>
        <v>0</v>
      </c>
      <c r="G32" s="6">
        <f>원가표!B32</f>
        <v>0</v>
      </c>
    </row>
    <row r="33" spans="1:17" x14ac:dyDescent="0.3">
      <c r="A33" s="9">
        <f>IF('0-0'!AC83='15-16'!F3,'15-16'!G3,IF('0-0'!AC83='15-16'!F4,'15-16'!G4,IF('0-0'!AC83='15-16'!F5,'15-16'!G5,IF('0-0'!AC83='15-16'!F6,'15-16'!G6,IF('0-0'!AC83='15-16'!F7,'15-16'!G7,IF('0-0'!AC83='15-16'!F8,'15-16'!G8,IF('0-0'!AC83='15-16'!F9,'15-16'!G9,IF('0-0'!AC83='15-16'!F10,'15-16'!G10,IF('0-0'!AC83='15-16'!F11,'15-16'!G11,IF('0-0'!AC83='15-16'!F12,'15-16'!G12,IF('0-0'!AC83='15-16'!F13,'15-16'!G13,IF('0-0'!AC83='15-16'!F14,'15-16'!G14,IF('0-0'!AC83='15-16'!F15,'15-16'!G15,IF('0-0'!AC83='15-16'!F16,'15-16'!G16,IF('0-0'!AC83='15-16'!F17,'15-16'!G17,IF('0-0'!AC83='15-16'!F18,'15-16'!G18,IF('0-0'!AC83='15-16'!F19,'15-16'!G19,IF('0-0'!AC83='15-16'!F20,'15-16'!G20,IF('0-0'!AC83='15-16'!F21,'15-16'!G21)))))))))))))))))))</f>
        <v>750000</v>
      </c>
      <c r="B33" s="10" t="s">
        <v>84</v>
      </c>
      <c r="C33" s="10"/>
      <c r="D33" s="11">
        <f>IF('0-0'!AH83='15-16'!F3,'15-16'!G3,IF('0-0'!AH83='15-16'!F4,'15-16'!G4,IF('0-0'!AH83='15-16'!F5,'15-16'!G5,IF('0-0'!AH83='15-16'!F6,'15-16'!G6,IF('0-0'!AH83='15-16'!F7,'15-16'!G7,IF('0-0'!AH83='15-16'!F8,'15-16'!G8,IF('0-0'!AH83='15-16'!F9,'15-16'!G9,IF('0-0'!AH83='15-16'!F10,'15-16'!G10,IF('0-0'!AH83='15-16'!F11,'15-16'!G11,IF('0-0'!AH83='15-16'!F12,'15-16'!G12,IF('0-0'!AH83='15-16'!F13,'15-16'!G13,IF('0-0'!AH83='15-16'!F14,'15-16'!G14,IF('0-0'!AH83='15-16'!F15,'15-16'!G15,IF('0-0'!AH83='15-16'!F16,'15-16'!G16,IF('0-0'!AH83='15-16'!F17,'15-16'!G17,IF('0-0'!AH83='15-16'!F18,'15-16'!G18,IF('0-0'!AH83='15-16'!F19,'15-16'!G19,IF('0-0'!AH83='15-16'!F20,'15-16'!G20,IF('0-0'!AH83='15-16'!F21,'15-16'!G21)))))))))))))))))))</f>
        <v>750000</v>
      </c>
      <c r="E33" s="10" t="s">
        <v>84</v>
      </c>
      <c r="F33">
        <f>원가표!A33</f>
        <v>0</v>
      </c>
      <c r="G33" s="6">
        <f>원가표!B33</f>
        <v>0</v>
      </c>
    </row>
    <row r="34" spans="1:17" x14ac:dyDescent="0.3">
      <c r="A34" s="9">
        <f>IF('0-0'!AC84='15-16'!H3,'15-16'!I3,IF('0-0'!AC84='15-16'!H4,'15-16'!I4,IF('0-0'!AC84='15-16'!H5,'15-16'!I5,IF('0-0'!AC84='15-16'!H6,'15-16'!I6,IF('0-0'!AC84='15-16'!H7,'15-16'!I7,IF('0-0'!AC84='15-16'!H8,'15-16'!I8,IF('0-0'!AC84='15-16'!H9,'15-16'!I9,IF('0-0'!AC84='15-16'!H10,'15-16'!I10,IF('0-0'!AC84='15-16'!H11,'15-16'!I11,IF('0-0'!AC84='15-16'!H12,'15-16'!I12,IF('0-0'!AC84='15-16'!H13,'15-16'!I13,IF('0-0'!AC84='15-16'!H14,'15-16'!I14))))))))))))</f>
        <v>169000</v>
      </c>
      <c r="B34" s="10" t="s">
        <v>87</v>
      </c>
      <c r="C34" s="10"/>
      <c r="D34" s="11">
        <f>IF('0-0'!AH84='15-16'!H3,'15-16'!I3,IF('0-0'!AH84='15-16'!H4,'15-16'!I4,IF('0-0'!AH84='15-16'!H5,'15-16'!I5,IF('0-0'!AH84='15-16'!H6,'15-16'!I6,IF('0-0'!AH84='15-16'!H7,'15-16'!I7,IF('0-0'!AH84='15-16'!H8,'15-16'!I8,IF('0-0'!AH84='15-16'!H9,'15-16'!I9,IF('0-0'!AH84='15-16'!H10,'15-16'!I10,IF('0-0'!AH84='15-16'!H11,'15-16'!I11,IF('0-0'!AH84='15-16'!H12,'15-16'!I12,IF('0-0'!AH84='15-16'!H13,'15-16'!I13,IF('0-0'!AH84='15-16'!H14,'15-16'!I14))))))))))))</f>
        <v>169000</v>
      </c>
      <c r="E34" s="10" t="s">
        <v>87</v>
      </c>
      <c r="F34">
        <f>원가표!A34</f>
        <v>0</v>
      </c>
      <c r="G34" s="6">
        <f>원가표!B34</f>
        <v>0</v>
      </c>
    </row>
    <row r="35" spans="1:17" x14ac:dyDescent="0.3">
      <c r="A35" s="9">
        <f>IF('0-0'!AC85='15-16'!J3,'15-16'!K3,IF('0-0'!AC85='15-16'!J4,'15-16'!K4,IF('0-0'!AC85='15-16'!J5,'15-16'!K5,IF('0-0'!AC85='15-16'!J6,'15-16'!K6,IF('0-0'!AC85='15-16'!J7,'15-16'!K7,IF('0-0'!AC85='15-16'!J8,'15-16'!K8,IF('0-0'!AC85='15-16'!J9,'15-16'!K9,IF('0-0'!AC85='15-16'!J10,'15-16'!K10,IF('0-0'!AC85='15-16'!J11,'15-16'!K11,IF('0-0'!AC85='15-16'!J12,'15-16'!K12,IF('0-0'!AC85='15-16'!J13,'15-16'!K13,IF('0-0'!AC85='15-16'!J14,'15-16'!K14))))))))))))</f>
        <v>230000</v>
      </c>
      <c r="B35" s="10" t="s">
        <v>90</v>
      </c>
      <c r="C35" s="10"/>
      <c r="D35" s="11">
        <f>IF('0-0'!AH85='15-16'!J3,'15-16'!K3,IF('0-0'!AH85='15-16'!J4,'15-16'!K4,IF('0-0'!AH85='15-16'!J5,'15-16'!K5,IF('0-0'!AH85='15-16'!J6,'15-16'!K6,IF('0-0'!AH85='15-16'!J7,'15-16'!K7,IF('0-0'!AH85='15-16'!J8,'15-16'!K8,IF('0-0'!AH85='15-16'!J9,'15-16'!K9,IF('0-0'!AH85='15-16'!J10,'15-16'!K10,IF('0-0'!AH85='15-16'!J11,'15-16'!K11,IF('0-0'!AH85='15-16'!J12,'15-16'!K12,IF('0-0'!AH85='15-16'!J13,'15-16'!K13,IF('0-0'!AH85='15-16'!J14,'15-16'!K14))))))))))))</f>
        <v>165000</v>
      </c>
      <c r="E35" s="10" t="s">
        <v>90</v>
      </c>
    </row>
    <row r="36" spans="1:17" x14ac:dyDescent="0.3">
      <c r="A36" s="9">
        <f>IF('0-0'!AC86='15-16'!L3,'15-16'!M3,IF('0-0'!AC86='15-16'!L4,'15-16'!M4,IF('0-0'!AC86='15-16'!L5,'15-16'!M5,IF('0-0'!AC86='15-16'!L6,'15-16'!M6,IF('0-0'!AC86='15-16'!L7,'15-16'!M7,IF('0-0'!AC86='15-16'!L8,'15-16'!M8,IF('0-0'!AC86='15-16'!L9,'15-16'!M9,IF('0-0'!AC86='15-16'!L10,'15-16'!M10,IF('0-0'!AC86='15-16'!L11,'15-16'!M11,IF('0-0'!AC86='15-16'!L12,'15-16'!M12,IF('0-0'!AC86='15-16'!L13,'15-16'!M13,IF('0-0'!AC86='15-16'!L14,'15-16'!M14))))))))))))</f>
        <v>70000</v>
      </c>
      <c r="B36" s="10" t="s">
        <v>32</v>
      </c>
      <c r="C36" s="10"/>
      <c r="D36" s="11">
        <f>IF('0-0'!AH86='15-16'!L3,'15-16'!M3,IF('0-0'!AH86='15-16'!L4,'15-16'!M4,IF('0-0'!AH86='15-16'!L5,'15-16'!M5,IF('0-0'!AH86='15-16'!L6,'15-16'!M6,IF('0-0'!AH86='15-16'!L7,'15-16'!M7,IF('0-0'!AH86='15-16'!L8,'15-16'!M8,IF('0-0'!AH86='15-16'!L9,'15-16'!M9,IF('0-0'!AH86='15-16'!L10,'15-16'!M10,IF('0-0'!AH86='15-16'!L11,'15-16'!M11,IF('0-0'!AH86='15-16'!L12,'15-16'!M12,IF('0-0'!AH86='15-16'!L13,'15-16'!M13,IF('0-0'!AH86='15-16'!L14,'15-16'!M14))))))))))))</f>
        <v>70000</v>
      </c>
      <c r="E36" s="10" t="s">
        <v>32</v>
      </c>
    </row>
    <row r="37" spans="1:17" x14ac:dyDescent="0.3">
      <c r="A37" s="9">
        <f>IF('0-0'!AC87='15-16'!A23,'15-16'!B23,IF('0-0'!AC87='15-16'!A24,'15-16'!B24,IF('0-0'!AC87='15-16'!A25,'15-16'!B25,IF('0-0'!AC87='15-16'!A26,'15-16'!B26,IF('0-0'!AC87='15-16'!A27,'15-16'!B27,IF('0-0'!AC87='15-16'!A28,'15-16'!B28,IF('0-0'!AC87='15-16'!A29,'15-16'!B29)))))))</f>
        <v>0</v>
      </c>
      <c r="B37" s="10" t="s">
        <v>34</v>
      </c>
      <c r="C37" s="10"/>
      <c r="D37" s="11">
        <f>IF('0-0'!AH87='15-16'!A23,'15-16'!B23,IF('0-0'!AH87='15-16'!A24,'15-16'!B24,IF('0-0'!AH87='15-16'!A25,'15-16'!B25,IF('0-0'!AH87='15-16'!A26,'15-16'!B26,IF('0-0'!AH87='15-16'!A27,'15-16'!B27,IF('0-0'!AH87='15-16'!A28,'15-16'!B28,IF('0-0'!AH87='15-16'!A29,'15-16'!B29)))))))</f>
        <v>0</v>
      </c>
      <c r="E37" s="10" t="s">
        <v>34</v>
      </c>
    </row>
    <row r="38" spans="1:17" x14ac:dyDescent="0.3">
      <c r="A38" s="9">
        <v>0</v>
      </c>
      <c r="B38" s="10" t="s">
        <v>36</v>
      </c>
      <c r="C38" s="10"/>
      <c r="D38" s="11">
        <v>0</v>
      </c>
      <c r="E38" s="10" t="s">
        <v>36</v>
      </c>
    </row>
    <row r="39" spans="1:17" x14ac:dyDescent="0.3">
      <c r="A39" s="9">
        <f>IF('0-0'!AC89='15-16'!N3,'15-16'!O3,IF('0-0'!AC89='15-16'!N4,'15-16'!O4,IF('0-0'!AC89='15-16'!N5,'15-16'!O5,IF('0-0'!AC89='15-16'!N6,'15-16'!O6,IF('0-0'!AC89='15-16'!N7,'15-16'!O7,IF('0-0'!AC89='15-16'!N8,'15-16'!O8,IF('0-0'!AC89='15-16'!N9,'15-16'!O9,IF('0-0'!AC89='15-16'!N10,'15-16'!O10,IF('0-0'!AC89='15-16'!N11,'15-16'!N11,IF('0-0'!AC89='15-16'!N12,'15-16'!O12,IF('0-0'!AC89='15-16'!N13,'15-16'!O13,IF('0-0'!AC89='15-16'!N14,'15-16'!O14))))))))))))</f>
        <v>75000</v>
      </c>
      <c r="B39" s="10" t="s">
        <v>94</v>
      </c>
      <c r="C39" s="10"/>
      <c r="D39" s="11">
        <f>IF('0-0'!AH89='15-16'!N3,'15-16'!O3,IF('0-0'!AH89='15-16'!N4,'15-16'!O4,IF('0-0'!AH89='15-16'!N5,'15-16'!O5,IF('0-0'!AH89='15-16'!N6,'15-16'!O6,IF('0-0'!AH89='15-16'!N7,'15-16'!O7,IF('0-0'!AH89='15-16'!N8,'15-16'!O8,IF('0-0'!AH89='15-16'!N9,'15-16'!O9,IF('0-0'!AH89='15-16'!N10,'15-16'!O10,IF('0-0'!AH89='15-16'!N11,'15-16'!N11,IF('0-0'!AH89='15-16'!N12,'15-16'!O12,IF('0-0'!AH89='15-16'!N13,'15-16'!O13,IF('0-0'!AH89='15-16'!N14,'15-16'!O14))))))))))))</f>
        <v>75000</v>
      </c>
      <c r="E39" s="10" t="s">
        <v>94</v>
      </c>
    </row>
    <row r="40" spans="1:17" x14ac:dyDescent="0.3">
      <c r="A40" s="9">
        <f>IF('0-0'!AC90='15-16'!P3,'15-16'!Q3,IF('0-0'!AC90='15-16'!P4,'15-16'!Q4,IF('0-0'!AC90='15-16'!P5,'15-16'!Q5,IF('0-0'!AC90='15-16'!P6,'15-16'!Q6,IF('0-0'!AC90='15-16'!P7,'15-16'!Q7,IF('0-0'!AC90='15-16'!P8,'15-16'!Q8,IF('0-0'!AC90='15-16'!P9,'15-16'!Q9,IF('0-0'!AC90='15-16'!P10,'15-16'!Q10,IF('0-0'!AC90='15-16'!P11,'15-16'!Q11,IF('0-0'!AC90='15-16'!P12,'15-16'!Q12,IF('0-0'!AC90='15-16'!P13,'15-16'!Q13,IF('0-0'!AC90='15-16'!P14,'15-16'!Q14))))))))))))</f>
        <v>45000</v>
      </c>
      <c r="B40" s="10" t="s">
        <v>96</v>
      </c>
      <c r="C40" s="10"/>
      <c r="D40" s="11">
        <f>IF('0-0'!AH90='15-16'!P3,'15-16'!Q3,IF('0-0'!AH90='15-16'!P4,'15-16'!Q4,IF('0-0'!AH90='15-16'!P5,'15-16'!Q5,IF('0-0'!AH90='15-16'!P6,'15-16'!Q6,IF('0-0'!AH90='15-16'!P7,'15-16'!Q7,IF('0-0'!AH90='15-16'!P8,'15-16'!Q8,IF('0-0'!AH90='15-16'!P9,'15-16'!Q9,IF('0-0'!AH90='15-16'!P10,'15-16'!Q10,IF('0-0'!AH90='15-16'!P11,'15-16'!Q11,IF('0-0'!AH90='15-16'!P12,'15-16'!Q12,IF('0-0'!AH90='15-16'!P13,'15-16'!Q13,IF('0-0'!AH90='15-16'!P14,'15-16'!Q14))))))))))))</f>
        <v>45000</v>
      </c>
      <c r="E40" s="10" t="s">
        <v>96</v>
      </c>
    </row>
    <row r="41" spans="1:17" x14ac:dyDescent="0.3">
      <c r="A41" s="9">
        <f>IF('0-0'!AC91='1-2'!F23,'1-2'!G23,IF('0-0'!AC91='1-2'!F24,'1-2'!G24,IF('0-0'!AC91='1-2'!F25,'1-2'!G25,IF('0-0'!AC91='1-2'!F26,'1-2'!G26,IF('0-0'!AC91='1-2'!F27,'1-2'!G27,IF('0-0'!AC91='1-2'!F28,'1-2'!G28,IF('0-0'!AC91='1-2'!F29,'1-2'!G29,IF('0-0'!AC91='1-2'!F30,'1-2'!G30,IF('0-0'!AC91='1-2'!F31,'1-2'!G31)))))))))</f>
        <v>0</v>
      </c>
      <c r="B41" s="10" t="s">
        <v>98</v>
      </c>
      <c r="C41" s="10"/>
      <c r="D41" s="11">
        <f>IF('0-0'!AH91='1-2'!F23,'1-2'!G23,IF('0-0'!AH91='1-2'!F24,'1-2'!G24,IF('0-0'!AH91='1-2'!F25,'1-2'!G25,IF('0-0'!AH91='1-2'!F26,'1-2'!G26,IF('0-0'!AH91='1-2'!F27,'1-2'!G27,IF('0-0'!AH91='1-2'!F28,'1-2'!G28,IF('0-0'!AH91='1-2'!F29,'1-2'!G29,IF('0-0'!AH91='1-2'!F30,'1-2'!G30,IF('0-0'!AH91='1-2'!F31,'1-2'!G31)))))))))</f>
        <v>0</v>
      </c>
      <c r="E41" s="10" t="s">
        <v>98</v>
      </c>
    </row>
    <row r="42" spans="1:17" x14ac:dyDescent="0.3">
      <c r="A42" s="12">
        <v>60000</v>
      </c>
      <c r="B42" s="13" t="s">
        <v>117</v>
      </c>
      <c r="C42" s="13"/>
      <c r="D42" s="12">
        <v>60000</v>
      </c>
      <c r="E42" s="13" t="s">
        <v>117</v>
      </c>
    </row>
    <row r="43" spans="1:17" x14ac:dyDescent="0.3">
      <c r="A43" s="14">
        <f>SUM(A31:A42)</f>
        <v>1915000</v>
      </c>
      <c r="B43" s="15" t="s">
        <v>118</v>
      </c>
      <c r="C43" s="15"/>
      <c r="D43" s="14">
        <f>SUM(D31:D42)</f>
        <v>1690000</v>
      </c>
      <c r="E43" s="15" t="s">
        <v>118</v>
      </c>
    </row>
    <row r="44" spans="1:17" x14ac:dyDescent="0.3">
      <c r="A44" s="16"/>
      <c r="B44" s="17" t="s">
        <v>119</v>
      </c>
      <c r="C44" s="17"/>
      <c r="D44" s="16"/>
      <c r="E44" s="17" t="s">
        <v>119</v>
      </c>
    </row>
    <row r="45" spans="1:17" x14ac:dyDescent="0.3">
      <c r="A45" s="18">
        <f>A43*A44%+A43</f>
        <v>1915000</v>
      </c>
      <c r="B45" s="19" t="s">
        <v>120</v>
      </c>
      <c r="C45" s="19"/>
      <c r="D45" s="18">
        <f>D43*D44%+D43</f>
        <v>1690000</v>
      </c>
      <c r="E45" s="19" t="s">
        <v>120</v>
      </c>
    </row>
    <row r="46" spans="1:17" x14ac:dyDescent="0.3">
      <c r="A46" s="9">
        <f>ROUND(A45,-3)</f>
        <v>1915000</v>
      </c>
      <c r="B46" s="20" t="s">
        <v>121</v>
      </c>
      <c r="C46" s="20"/>
      <c r="D46" s="9">
        <f>ROUND(D45,-3)</f>
        <v>1690000</v>
      </c>
      <c r="E46" s="20" t="s">
        <v>121</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o G J Q V D S y 9 6 O k A A A A 9 g A A A B I A H A B D b 2 5 m a W c v U G F j a 2 F n Z S 5 4 b W w g o h g A K K A U A A A A A A A A A A A A A A A A A A A A A A A A A A A A h Y 8 x D o I w G I W v Q r r T F j T G k J 8 y O C q J 0 c S 4 N q V C A 7 S G F s v d H D y S V x C j q J v j + 9 4 3 v H e / 3 i A b 2 i a 4 y M 4 q o 1 M U Y Y o C q Y U p l C 5 T 1 L t T u E Q Z g y 0 X N S 9 l M M r a J o M t U l Q 5 d 0 4 I 8 d 5 j P 8 O m K 0 l M a U S O + W Y v K t l y 9 J H V f z l U 2 j q u h U Q M D q 8 x L M Y R p X g x H z c B m S D k S n + F e O y e 7 Q + E V d + 4 v p O s N u F 6 B 2 S K Q N 4 f 2 A N Q S w M E F A A C A A g A o G J 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i U F S 3 K G L D 4 Q A A A D E B A A A T A B w A R m 9 y b X V s Y X M v U 2 V j d G l v b j E u b S C i G A A o o B Q A A A A A A A A A A A A A A A A A A A A A A A A A A A A r T k 0 u y c z P U w i G 0 I b W v F y 8 X M U Z i U W p K Q p v J 8 4 x V L B V y E k t 4 e V S A I I 3 s y e 8 3 r w D K O J a k Z y a o + d c W l S U m l c S n l + U n Z S f n 6 2 h W R 3 t l 5 i b a q s E 0 q c U W x v t n J 9 X A l Q Q q w P R r q z 0 e n P D q 0 1 7 X 0 + Y o / B m z o K 3 M 6 Y q A c 0 K S U z K S d U L K U r M K 0 7 L L 8 p 1 z s 8 p z c 0 L q S x I L d a A 2 K d T X a 3 0 Z v o W Q y U d h R K g s E J J a k V J b a 0 m 3 N A 3 C 6 a + X r A G Z O j b a Z 0 K b z p m I E w N z i 8 q 0 c B i L Z K R / k U p q U V 6 j s X J q X k p m X n p Q I N 5 u T L z c J t t D Q B Q S w E C L Q A U A A I A C A C g Y l B U N L L 3 o 6 Q A A A D 2 A A A A E g A A A A A A A A A A A A A A A A A A A A A A Q 2 9 u Z m l n L 1 B h Y 2 t h Z 2 U u e G 1 s U E s B A i 0 A F A A C A A g A o G J Q V A / K 6 a u k A A A A 6 Q A A A B M A A A A A A A A A A A A A A A A A 8 A A A A F t D b 2 5 0 Z W 5 0 X 1 R 5 c G V z X S 5 4 b W x Q S w E C L Q A U A A I A C A C g Y l B U t y h i w + E A A A A x A Q A A E w A A A A A A A A A A A A A A A A D h A Q A A R m 9 y b X V s Y X M v U 2 V j d G l v b j E u b V B L B Q Y A A A A A A w A D A M I A A A A 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r C A A A A A A A A I k 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U Q l O T E l O U M x P C 9 J d G V t U G F 0 a D 4 8 L 0 l 0 Z W 1 M b 2 N h d G l v b j 4 8 U 3 R h Y m x l R W 5 0 c m l l c z 4 8 R W 5 0 c n k g V H l w Z T 0 i R m l s b G V k Q 2 9 t c G x l d G V S Z X N 1 b H R U b 1 d v c m t z a G V l d C I g V m F s d W U 9 I m w x I i A v P j x F b n R y e S B U e X B l P S J G a W x s R W 5 h Y m x l Z C I g V m F s d W U 9 I m w w I i A v P j x F b n R y e S B U e X B l P S J G a W x s T 2 J q Z W N 0 V H l w Z S I g V m F s d W U 9 I n N D b 2 5 u Z W N 0 a W 9 u T 2 5 s e S I g L z 4 8 R W 5 0 c n k g V H l w Z T 0 i R m l s b F R v R G F 0 Y U 1 v Z G V s R W 5 h Y m x l Z C I g V m F s d W U 9 I m w w I i A v P j x F b n R y e S B U e X B l P S J J c 1 B y a X Z h d G U i I F Z h b H V l P S J s M C I g L z 4 8 R W 5 0 c n k g V H l w Z T 0 i R m l s b E N v d W 5 0 I i B W Y W x 1 Z T 0 i b D E y I i A v P j x F b n R y e S B U e X B l P S J B Z G R l Z F R v R G F 0 Y U 1 v Z G V s I i B W Y W x 1 Z T 0 i b D A i I C 8 + P E V u d H J 5 I F R 5 c G U 9 I k Z p b G x F c n J v c k N v Z G U i I F Z h b H V l P S J z V W 5 r b m 9 3 b i I g L z 4 8 R W 5 0 c n k g V H l w Z T 0 i R m l s b E V y c m 9 y Q 2 9 1 b n Q i I F Z h b H V l P S J s M C I g L z 4 8 R W 5 0 c n k g V H l w Z T 0 i R m l s b E x h c 3 R V c G R h d G V k I i B W Y W x 1 Z T 0 i Z D I w M j I t M D I t M T Z U M D M 6 M T g 6 M T c u N T E 0 N T E w O F o i I C 8 + P E V u d H J 5 I F R 5 c G U 9 I k Z p b G x D b 2 x 1 b W 5 U e X B l c y I g V m F s d W U 9 I n N C Z z 0 9 I i A v P j x F b n R y e S B U e X B l P S J G a W x s Q 2 9 s d W 1 u T m F t Z X M i I F Z h b H V l P S J z W y Z x d W 9 0 O + y X t D 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t k Z w x L 0 F 1 d G 9 S Z W 1 v d m V k Q 2 9 s d W 1 u c z E u e + y X t D E s M H 0 m c X V v d D t d L C Z x d W 9 0 O 0 N v b H V t b k N v d W 5 0 J n F 1 b 3 Q 7 O j E s J n F 1 b 3 Q 7 S 2 V 5 Q 2 9 s d W 1 u T m F t Z X M m c X V v d D s 6 W 1 0 s J n F 1 b 3 Q 7 Q 2 9 s d W 1 u S W R l b n R p d G l l c y Z x d W 9 0 O z p b J n F 1 b 3 Q 7 U 2 V j d G l v b j E v 7 Z G c M S 9 B d X R v U m V t b 3 Z l Z E N v b H V t b n M x L n v s l 7 Q x L D B 9 J n F 1 b 3 Q 7 X S w m c X V v d D t S Z W x h d G l v b n N o a X B J b m Z v J n F 1 b 3 Q 7 O l t d f S I g L z 4 8 R W 5 0 c n k g V H l w Z T 0 i Q n V m Z m V y T m V 4 d F J l Z n J l c 2 g i I F Z h b H V l P S J s M S I g L z 4 8 R W 5 0 c n k g V H l w Z T 0 i U m V z d W x 0 V H l w Z S I g V m F s d W U 9 I n N U Y W J s Z S I g L z 4 8 R W 5 0 c n k g V H l w Z T 0 i T m F t Z V V w Z G F 0 Z W R B Z n R l c k Z p b G w i I F Z h b H V l P S J s M C I g L z 4 8 L 1 N 0 Y W J s Z U V u d H J p Z X M + P C 9 J d G V t P j x J d G V t P j x J d G V t T G 9 j Y X R p b 2 4 + P E l 0 Z W 1 U e X B l P k Z v c m 1 1 b G E 8 L 0 l 0 Z W 1 U e X B l P j x J d G V t U G F 0 a D 5 T Z W N 0 a W 9 u M S 8 l R U Q l O T E l O U M x L y V F Q y U 5 Q i U 5 M C V F Q i V C M y V C O D w v S X R l b V B h d G g + P C 9 J d G V t T G 9 j Y X R p b 2 4 + P F N 0 Y W J s Z U V u d H J p Z X M g L z 4 8 L 0 l 0 Z W 0 + P E l 0 Z W 0 + P E l 0 Z W 1 M b 2 N h d G l v b j 4 8 S X R l b V R 5 c G U + R m 9 y b X V s Y T w v S X R l b V R 5 c G U + P E l 0 Z W 1 Q Y X R o P l N l Y 3 R p b 2 4 x L y V F R C U 5 M S U 5 Q z E v J U V C J U I z J T g w J U V B J U I y J U J E J U V C J T k w J T l D J T I w J U V D J T l D J U E w J U V E J T k 4 J T k 1 P C 9 J d G V t U G F 0 a D 4 8 L 0 l 0 Z W 1 M b 2 N h d G l v b j 4 8 U 3 R h Y m x l R W 5 0 c m l l c y A v P j w v S X R l b T 4 8 S X R l b T 4 8 S X R l b U x v Y 2 F 0 a W 9 u P j x J d G V t V H l w Z T 5 G b 3 J t d W x h P C 9 J d G V t V H l w Z T 4 8 S X R l b V B h d G g + U 2 V j d G l v b j E v J U V E J T k x J T l D M S 8 l R U M l Q T A l O T U l R U I l Q T A l Q U M l R U I l O T A l O U M l M j A l R U Q l O T Y l O D k l M j A l R U M l O D g l O T g 8 L 0 l 0 Z W 1 Q Y X R o P j w v S X R l b U x v Y 2 F 0 a W 9 u P j x T d G F i b G V F b n R y a W V z I C 8 + P C 9 J d G V t P j w v S X R l b X M + P C 9 M b 2 N h b F B h Y 2 t h Z 2 V N Z X R h Z G F 0 Y U Z p b G U + F g A A A F B L B Q Y A A A A A A A A A A A A A A A A A A A A A A A A m A Q A A A Q A A A N C M n d 8 B F d E R j H o A w E / C l + s B A A A A T J h k 2 R s Z i U G u Y y p p h j 6 O X g A A A A A C A A A A A A A Q Z g A A A A E A A C A A A A D q 9 + 3 h y / r z k 9 K L K 2 s u P s B a n n S x K y I N u V b P a 1 o X Y 0 C q a A A A A A A O g A A A A A I A A C A A A A C w j 7 Y U x 3 m f Q G q 2 N O z l z Y 8 4 y n b j K V p H W G y M J 0 o W w C 4 d k V A A A A A z / Z I c n k m 6 e f F A G j 3 I U 6 U Y s g g 4 b O D u 4 Q l v F w M R 3 h r 4 7 1 X K P R S Z I v Y D V f m 8 h X p P B 7 Q e w i Z A u C V Z + d H D E o Y 6 7 p a 2 y y n f O v z c K P d Q p p H d Y 6 v x e E A A A A A L J 2 4 p 0 2 4 c a u b u S I L p 3 X 7 y h O D 9 P a t r b t e t d t H b f x m 3 Y X 0 2 h r j F 6 x 3 / 3 z u z V 3 U + 1 q r 2 r H 0 3 D q p G 0 O g 2 U I N d S a n t < / D a t a M a s h u p > 
</file>

<file path=customXml/itemProps1.xml><?xml version="1.0" encoding="utf-8"?>
<ds:datastoreItem xmlns:ds="http://schemas.openxmlformats.org/officeDocument/2006/customXml" ds:itemID="{8ADEC983-E505-4FFA-A64A-3BB7DA4AE4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12</vt:i4>
      </vt:variant>
    </vt:vector>
  </HeadingPairs>
  <TitlesOfParts>
    <vt:vector size="12" baseType="lpstr">
      <vt:lpstr>0-0</vt:lpstr>
      <vt:lpstr>1-2</vt:lpstr>
      <vt:lpstr>3-4</vt:lpstr>
      <vt:lpstr>5-6</vt:lpstr>
      <vt:lpstr>7-8</vt:lpstr>
      <vt:lpstr>9-10</vt:lpstr>
      <vt:lpstr>11-12</vt:lpstr>
      <vt:lpstr>13-14</vt:lpstr>
      <vt:lpstr>15-16</vt:lpstr>
      <vt:lpstr>17-18</vt:lpstr>
      <vt:lpstr>19-20</vt:lpstr>
      <vt:lpstr>원가표</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최진만</dc:creator>
  <cp:keywords/>
  <dc:description/>
  <cp:lastModifiedBy>최진만</cp:lastModifiedBy>
  <cp:revision/>
  <dcterms:created xsi:type="dcterms:W3CDTF">2022-02-16T01:11:45Z</dcterms:created>
  <dcterms:modified xsi:type="dcterms:W3CDTF">2022-08-01T05:16:47Z</dcterms:modified>
  <cp:category/>
  <cp:contentStatus/>
</cp:coreProperties>
</file>