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<sst xmlns="http://schemas.openxmlformats.org/spreadsheetml/2006/main" count="95" uniqueCount="86">
  <si>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</si>
  <si>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</si>
  <si>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</si>
  <si>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</si>
  <si>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</si>
  <si>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</si>
  <si>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</si>
  <si>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</si>
  <si>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</si>
  <si>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</si>
  <si>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</si>
  <si>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</si>
  <si>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</si>
  <si>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</si>
  <si>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</si>
  <si>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</si>
  <si>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</si>
  <si>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</si>
  <si>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</si>
  <si>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</si>
  <si>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</si>
  <si>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</si>
  <si>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</si>
  <si>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</si>
  <si>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</si>
  <si>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</si>
  <si>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</si>
  <si>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</si>
  <si>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</si>
  <si>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</si>
  <si>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</si>
  <si>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</si>
  <si>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</si>
  <si>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</si>
  <si>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</si>
  <si>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</si>
  <si>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</si>
  <si>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</si>
  <si>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</si>
  <si>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</si>
  <si>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</si>
  <si>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</si>
  <si>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</si>
  <si>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</si>
  <si>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</si>
  <si>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</si>
  <si>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</si>
  <si>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</si>
  <si>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</si>
  <si>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</si>
  <si>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</si>
  <si>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</si>
  <si>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</si>
  <si>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</si>
  <si>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</si>
  <si>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</si>
  <si>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</si>
  <si>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</si>
  <si>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</si>
  <si>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</si>
  <si>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</si>
  <si>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</si>
  <si>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</si>
  <si>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</si>
  <si>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</si>
  <si>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</si>
  <si>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</si>
  <si>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MSI H410M-A PRO</t>
    <phoneticPr fontId="1" type="noConversion"/>
  </si>
  <si>
    <t>삼성전자 DDR4-2666 (16GB)</t>
    <phoneticPr fontId="1" type="noConversion"/>
  </si>
  <si>
    <t>인텔UHD610내장그래픽탑재</t>
    <phoneticPr fontId="1" type="noConversion"/>
  </si>
  <si>
    <r>
      <t xml:space="preserve">Western Digital WD BLUE SN550 M.2 NVMe (250GB) </t>
    </r>
    <r>
      <rPr>
        <sz val="9"/>
        <color rgb="FFFF0000"/>
        <rFont val="맑은 고딕"/>
        <family val="3"/>
        <charset val="129"/>
        <scheme val="minor"/>
      </rPr>
      <t>일반대비5-6배훨씬빨라요</t>
    </r>
    <phoneticPr fontId="1" type="noConversion"/>
  </si>
  <si>
    <t>DAVEN 스텔라 미니</t>
    <phoneticPr fontId="1" type="noConversion"/>
  </si>
  <si>
    <t>마이크로닉스 정격500W</t>
    <phoneticPr fontId="1" type="noConversion"/>
  </si>
  <si>
    <t>월드비엠주식회사</t>
    <phoneticPr fontId="1" type="noConversion"/>
  </si>
  <si>
    <t>LG전자 27MK430H</t>
    <phoneticPr fontId="1" type="noConversion"/>
  </si>
  <si>
    <t>고급마우스패드 서비스</t>
    <phoneticPr fontId="1" type="noConversion"/>
  </si>
  <si>
    <t>DVI TO HDMI 케이블서비스</t>
    <phoneticPr fontId="1" type="noConversion"/>
  </si>
  <si>
    <t>패드</t>
    <phoneticPr fontId="1" type="noConversion"/>
  </si>
  <si>
    <t>케이블</t>
    <phoneticPr fontId="1" type="noConversion"/>
  </si>
  <si>
    <t>로지텍 MK270R 합본 서비스</t>
    <phoneticPr fontId="1" type="noConversion"/>
  </si>
  <si>
    <t>키보드</t>
    <phoneticPr fontId="1" type="noConversion"/>
  </si>
  <si>
    <t>이체 및 세금계산서</t>
  </si>
  <si>
    <t>CAT.6 5M 서비스</t>
    <phoneticPr fontId="1" type="noConversion"/>
  </si>
  <si>
    <t>강원 멀티텝 3M</t>
    <phoneticPr fontId="1" type="noConversion"/>
  </si>
  <si>
    <t>랜선</t>
    <phoneticPr fontId="1" type="noConversion"/>
  </si>
  <si>
    <t>멀티텝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</si>
</sst>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0" zoomScaleNormal="100" zoomScaleSheetLayoutView="100" zoomScalePageLayoutView="40" workbookViewId="0">
      <selection activeCell="F30" sqref="F3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73</v>
      </c>
      <c r="C1" s="34" t="s">
        <v>45</v>
      </c>
      <c r="D1" s="35"/>
      <c r="E1" s="93"/>
      <c r="F1" s="94"/>
      <c r="G1" s="94"/>
      <c r="H1" s="95"/>
    </row>
    <row r="2" spans="1:9" ht="22.5" customHeight="1">
      <c r="A2" s="15" t="s">
        <v>46</v>
      </c>
      <c r="B2" s="22">
        <v>1027652535</v>
      </c>
      <c r="C2" s="36"/>
      <c r="D2" s="37"/>
      <c r="E2" s="96"/>
      <c r="F2" s="97"/>
      <c r="G2" s="97"/>
      <c r="H2" s="98"/>
    </row>
    <row r="3" spans="1:9" ht="22.5" customHeight="1">
      <c r="A3" s="15" t="s">
        <v>47</v>
      </c>
      <c r="B3" s="17">
        <f ca="1">TODAY()</f>
        <v>44130</v>
      </c>
      <c r="C3" s="16" t="s">
        <v>48</v>
      </c>
      <c r="D3" s="21"/>
      <c r="E3" s="96"/>
      <c r="F3" s="97"/>
      <c r="G3" s="97"/>
      <c r="H3" s="98"/>
    </row>
    <row r="4" spans="1:9" ht="22.5" customHeight="1">
      <c r="A4" s="14" t="s">
        <v>44</v>
      </c>
      <c r="B4" s="40"/>
      <c r="C4" s="40"/>
      <c r="D4" s="41"/>
      <c r="E4" s="99"/>
      <c r="F4" s="100"/>
      <c r="G4" s="100"/>
      <c r="H4" s="101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5" t="s">
        <v>25</v>
      </c>
      <c r="B6" s="106"/>
      <c r="C6" s="60" t="s">
        <v>65</v>
      </c>
      <c r="D6" s="61"/>
      <c r="E6" s="3" t="s">
        <v>6</v>
      </c>
      <c r="F6" s="6">
        <v>82000</v>
      </c>
      <c r="G6" s="3">
        <v>1</v>
      </c>
      <c r="H6" s="6">
        <f>F6*G6</f>
        <v>82000</v>
      </c>
      <c r="I6" s="2"/>
    </row>
    <row r="7" spans="1:9" ht="24" customHeight="1">
      <c r="A7" s="107"/>
      <c r="B7" s="108"/>
      <c r="C7" s="60" t="s">
        <v>66</v>
      </c>
      <c r="D7" s="61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7"/>
      <c r="B8" s="108"/>
      <c r="C8" s="60" t="s">
        <v>67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7"/>
      <c r="B9" s="108"/>
      <c r="C9" s="60" t="s">
        <v>68</v>
      </c>
      <c r="D9" s="61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4" customHeight="1">
      <c r="A10" s="107"/>
      <c r="B10" s="108"/>
      <c r="C10" s="60" t="s">
        <v>69</v>
      </c>
      <c r="D10" s="61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7"/>
      <c r="B11" s="108"/>
      <c r="C11" s="62" t="s">
        <v>70</v>
      </c>
      <c r="D11" s="63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7"/>
      <c r="B12" s="108"/>
      <c r="C12" s="60" t="s">
        <v>63</v>
      </c>
      <c r="D12" s="61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7"/>
      <c r="B13" s="108"/>
      <c r="C13" s="49" t="s">
        <v>62</v>
      </c>
      <c r="D13" s="50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7"/>
      <c r="B14" s="108"/>
      <c r="C14" s="49" t="s">
        <v>71</v>
      </c>
      <c r="D14" s="50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7"/>
      <c r="B15" s="108"/>
      <c r="C15" s="49" t="s">
        <v>72</v>
      </c>
      <c r="D15" s="50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7"/>
      <c r="B16" s="108"/>
      <c r="C16" s="56" t="s">
        <v>63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7"/>
      <c r="B17" s="10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58" t="s">
        <v>57</v>
      </c>
      <c r="D18" s="59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54"/>
      <c r="D19" s="55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7"/>
      <c r="B20" s="108"/>
      <c r="C20" s="42" t="s">
        <v>18</v>
      </c>
      <c r="D20" s="42"/>
      <c r="E20" s="64">
        <f>SUM(H6:H19)</f>
        <v>427000</v>
      </c>
      <c r="F20" s="64"/>
      <c r="G20" s="29">
        <v>1</v>
      </c>
      <c r="H20" s="104" t="s">
        <v>20</v>
      </c>
      <c r="I20" s="2"/>
    </row>
    <row r="21" spans="1:9" ht="12.75" customHeight="1">
      <c r="A21" s="107"/>
      <c r="B21" s="108"/>
      <c r="C21" s="42"/>
      <c r="D21" s="42"/>
      <c r="E21" s="64">
        <f>E20*G20</f>
        <v>427000</v>
      </c>
      <c r="F21" s="64"/>
      <c r="G21" s="64"/>
      <c r="H21" s="104"/>
      <c r="I21" s="2"/>
    </row>
    <row r="22" spans="1:9" ht="12.75" customHeight="1">
      <c r="A22" s="107"/>
      <c r="B22" s="108"/>
      <c r="C22" s="42"/>
      <c r="D22" s="42"/>
      <c r="E22" s="64"/>
      <c r="F22" s="64"/>
      <c r="G22" s="64"/>
      <c r="H22" s="104"/>
      <c r="I22" s="2"/>
    </row>
    <row r="23" spans="1:9" ht="17.25" customHeight="1">
      <c r="A23" s="107"/>
      <c r="B23" s="108"/>
      <c r="C23" s="47" t="s">
        <v>23</v>
      </c>
      <c r="D23" s="48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9"/>
      <c r="B24" s="110"/>
      <c r="C24" s="49" t="s">
        <v>74</v>
      </c>
      <c r="D24" s="50"/>
      <c r="E24" s="5" t="s">
        <v>64</v>
      </c>
      <c r="F24" s="6">
        <v>210000</v>
      </c>
      <c r="G24" s="3">
        <v>2</v>
      </c>
      <c r="H24" s="6">
        <f>F24*G24</f>
        <v>420000</v>
      </c>
      <c r="I24" s="2"/>
    </row>
    <row r="25" spans="1:9" ht="25.15" customHeight="1">
      <c r="A25" s="73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4"/>
      <c r="C25" s="51" t="s">
        <v>75</v>
      </c>
      <c r="D25" s="50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5"/>
      <c r="B26" s="76"/>
      <c r="C26" s="51" t="s">
        <v>76</v>
      </c>
      <c r="D26" s="50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5"/>
      <c r="B27" s="76"/>
      <c r="C27" s="52" t="s">
        <v>79</v>
      </c>
      <c r="D27" s="53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5"/>
      <c r="B28" s="76"/>
      <c r="C28" s="52" t="s">
        <v>82</v>
      </c>
      <c r="D28" s="53"/>
      <c r="E28" s="5" t="s">
        <v>84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5"/>
      <c r="B29" s="76"/>
      <c r="C29" s="52" t="s">
        <v>83</v>
      </c>
      <c r="D29" s="53"/>
      <c r="E29" s="5" t="s">
        <v>85</v>
      </c>
      <c r="F29" s="6">
        <v>10000</v>
      </c>
      <c r="G29" s="3">
        <v>1</v>
      </c>
      <c r="H29" s="6">
        <f t="shared" si="1"/>
        <v>10000</v>
      </c>
      <c r="I29" s="2"/>
    </row>
    <row r="30" spans="1:9">
      <c r="A30" s="75"/>
      <c r="B30" s="76"/>
      <c r="C30" s="52"/>
      <c r="D30" s="5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79" t="s">
        <v>33</v>
      </c>
      <c r="B33" s="80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65">
        <f>SUM(H24:H32)</f>
        <v>430000</v>
      </c>
      <c r="F33" s="66"/>
      <c r="G33" s="66"/>
      <c r="H33" s="102" t="s">
        <v>20</v>
      </c>
      <c r="I33" s="2"/>
    </row>
    <row r="34" spans="1:9" ht="14.25" customHeight="1">
      <c r="A34" s="81"/>
      <c r="B34" s="82"/>
      <c r="C34" s="45"/>
      <c r="D34" s="46"/>
      <c r="E34" s="67"/>
      <c r="F34" s="68"/>
      <c r="G34" s="68"/>
      <c r="H34" s="103"/>
      <c r="I34" s="2"/>
    </row>
    <row r="35" spans="1:9" ht="16.5" customHeight="1">
      <c r="A35" s="71" t="s">
        <v>36</v>
      </c>
      <c r="B35" s="72"/>
      <c r="C35" s="85"/>
      <c r="D35" s="86"/>
      <c r="E35" s="8" t="s">
        <v>4</v>
      </c>
      <c r="F35" s="113">
        <f>SUM(E21,E33)</f>
        <v>857000</v>
      </c>
      <c r="G35" s="113"/>
      <c r="H35" s="9" t="s">
        <v>20</v>
      </c>
      <c r="I35" s="2"/>
    </row>
    <row r="36" spans="1:9" ht="16.5" customHeight="1">
      <c r="A36" s="71" t="s">
        <v>35</v>
      </c>
      <c r="B36" s="72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111">
        <f>F35*1.1-F35</f>
        <v>85700.000000000116</v>
      </c>
      <c r="G36" s="112"/>
      <c r="H36" s="10"/>
      <c r="I36" s="2"/>
    </row>
    <row r="37" spans="1:9" ht="17.25" customHeight="1">
      <c r="A37" s="71" t="s">
        <v>31</v>
      </c>
      <c r="B37" s="72"/>
      <c r="C37" s="87"/>
      <c r="D37" s="88"/>
      <c r="E37" s="8" t="s">
        <v>30</v>
      </c>
      <c r="F37" s="69" t="s">
        <v>81</v>
      </c>
      <c r="G37" s="70"/>
      <c r="H37" s="32"/>
      <c r="I37" s="2"/>
    </row>
    <row r="38" spans="1:9" ht="19.5" customHeight="1">
      <c r="A38" s="79" t="s">
        <v>32</v>
      </c>
      <c r="B38" s="80"/>
      <c r="C38" s="89">
        <f>SUM(C35:C36)-C37</f>
        <v>0</v>
      </c>
      <c r="D38" s="90"/>
      <c r="E38" s="25" t="s">
        <v>31</v>
      </c>
      <c r="F38" s="115"/>
      <c r="G38" s="116"/>
      <c r="H38" s="117"/>
      <c r="I38" s="2"/>
    </row>
    <row r="39" spans="1:9" ht="20.25" customHeight="1">
      <c r="A39" s="81"/>
      <c r="B39" s="82"/>
      <c r="C39" s="91"/>
      <c r="D39" s="92"/>
      <c r="E39" s="30" t="s">
        <v>22</v>
      </c>
      <c r="F39" s="114">
        <f>IF(F37="현금(이체X)",F35,IF(F37="카드",ROUND(Sheet2!B5,-4),IF(F37="이체 및 현금영수증",F35+F35*10%,IF(F37="이체 및 세금계산서",F35+F35*10%,IF(F37="이체 및 세금계산서",F35+F35*10%,)))))-F38</f>
        <v>942700</v>
      </c>
      <c r="G39" s="11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857000</v>
      </c>
    </row>
    <row r="5" spans="1:6">
      <c r="A5" t="s">
        <v>43</v>
      </c>
      <c r="B5">
        <f>B4*1.13</f>
        <v>968409.99999999988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2020-10-26T04:15:34Z</cp:lastPrinted>
  <dcterms:created xsi:type="dcterms:W3CDTF">2019-03-28T03:58:09Z</dcterms:created>
  <dcterms:modified xsi:type="dcterms:W3CDTF">2020-10-26T06:55:29Z</dcterms:modified>
</cp:coreProperties>
</file>