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5695" yWindow="0" windowWidth="26010" windowHeight="2098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<sst xmlns="http://schemas.openxmlformats.org/spreadsheetml/2006/main" count="96" uniqueCount="83">
  <si>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</si>
  <si>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</si>
  <si>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</si>
  <si>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</si>
  <si>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</si>
  <si>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</si>
  <si>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</si>
  <si>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</si>
  <si>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</si>
  <si>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</si>
  <si>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</si>
  <si>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</si>
  <si>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</si>
  <si>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</si>
  <si>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</si>
  <si>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</si>
  <si>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</si>
  <si>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</si>
  <si>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</si>
  <si>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</si>
  <si>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</si>
  <si>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</si>
  <si>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</si>
  <si>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</si>
  <si>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</si>
  <si>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</si>
  <si>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</si>
  <si>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</si>
  <si>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</si>
  <si>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</si>
  <si>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</si>
  <si>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</si>
  <si>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</si>
  <si>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</si>
  <si>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</si>
  <si>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</si>
  <si>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</si>
  <si>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</si>
  <si>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</si>
  <si>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</si>
  <si>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</si>
  <si>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</si>
  <si>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</si>
  <si>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</si>
  <si>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</si>
  <si>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</si>
  <si>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</si>
  <si>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</si>
  <si>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</si>
  <si>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</si>
  <si>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</si>
  <si>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</si>
  <si>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</si>
  <si>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</si>
  <si>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</si>
  <si>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</si>
  <si>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</si>
  <si>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</si>
  <si>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</si>
  <si>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</si>
  <si>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</si>
  <si>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</si>
  <si>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</si>
  <si>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</si>
  <si>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</si>
  <si>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</si>
  <si>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</si>
  <si>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</si>
  <si>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</si>
  <si>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</si>
  <si>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</si>
  <si>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</si>
  <si>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</si>
  <si>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</si>
  <si>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AMD 라이젠7-5세대 7800X3D (라파엘) (정품)</t>
    <phoneticPr fontId="1" type="noConversion"/>
  </si>
  <si>
    <t>MSI MAG B760M 박격포</t>
    <phoneticPr fontId="1" type="noConversion"/>
  </si>
  <si>
    <t>MSI 지포스 RTX 4060 Ti 벤투스 2X 블랙 OC D6 8GB</t>
    <phoneticPr fontId="1" type="noConversion"/>
  </si>
  <si>
    <t>삼성전자 990 PRO M.2 NVMe (1TB)</t>
    <phoneticPr fontId="1" type="noConversion"/>
  </si>
  <si>
    <t>마이크로닉스 Master M60 메쉬 (블랙)</t>
    <phoneticPr fontId="1" type="noConversion"/>
  </si>
  <si>
    <t>쿨러마스터 MWE 700 BRONZE V2 230V</t>
    <phoneticPr fontId="1" type="noConversion"/>
  </si>
  <si>
    <t>삼성전자 DDR5-5600 (32GB)</t>
    <phoneticPr fontId="1" type="noConversion"/>
  </si>
  <si>
    <t>AMD정품쿨러</t>
    <phoneticPr fontId="1" type="noConversion"/>
  </si>
  <si>
    <t>오현우 고객님 가라견적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</si>
</sst>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82</v>
      </c>
      <c r="C1" s="38" t="s">
        <v>67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45208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9" t="s">
        <v>66</v>
      </c>
      <c r="B6" s="70"/>
      <c r="C6" s="55" t="s">
        <v>74</v>
      </c>
      <c r="D6" s="56"/>
      <c r="E6" s="3" t="s">
        <v>6</v>
      </c>
      <c r="F6" s="6">
        <v>646000</v>
      </c>
      <c r="G6" s="3">
        <v>1</v>
      </c>
      <c r="H6" s="6">
        <f>F6*G6</f>
        <v>646000</v>
      </c>
      <c r="I6" s="2"/>
    </row>
    <row r="7" spans="1:9" ht="24" customHeight="1">
      <c r="A7" s="71"/>
      <c r="B7" s="72"/>
      <c r="C7" s="55" t="s">
        <v>81</v>
      </c>
      <c r="D7" s="56"/>
      <c r="E7" s="22" t="s">
        <v>13</v>
      </c>
      <c r="F7" s="6"/>
      <c r="G7" s="3"/>
      <c r="H7" s="6">
        <f t="shared" ref="H7:H20" si="0">F7*G7</f>
        <v>0</v>
      </c>
      <c r="I7" s="2"/>
    </row>
    <row r="8" spans="1:9" ht="25.5" customHeight="1">
      <c r="A8" s="71"/>
      <c r="B8" s="72"/>
      <c r="C8" s="123" t="s">
        <v>75</v>
      </c>
      <c r="D8" s="124"/>
      <c r="E8" s="3" t="s">
        <v>7</v>
      </c>
      <c r="F8" s="6">
        <v>215000</v>
      </c>
      <c r="G8" s="3">
        <v>1</v>
      </c>
      <c r="H8" s="6">
        <f t="shared" si="0"/>
        <v>215000</v>
      </c>
      <c r="I8" s="2"/>
    </row>
    <row r="9" spans="1:9" ht="37.5" customHeight="1">
      <c r="A9" s="71"/>
      <c r="B9" s="72"/>
      <c r="C9" s="55" t="s">
        <v>80</v>
      </c>
      <c r="D9" s="56"/>
      <c r="E9" s="3" t="s">
        <v>8</v>
      </c>
      <c r="F9" s="6">
        <v>130000</v>
      </c>
      <c r="G9" s="3">
        <v>1</v>
      </c>
      <c r="H9" s="6">
        <f t="shared" si="0"/>
        <v>130000</v>
      </c>
      <c r="I9" s="2"/>
    </row>
    <row r="10" spans="1:9" ht="24" customHeight="1">
      <c r="A10" s="71"/>
      <c r="B10" s="72"/>
      <c r="C10" s="55" t="s">
        <v>76</v>
      </c>
      <c r="D10" s="56"/>
      <c r="E10" s="3" t="s">
        <v>9</v>
      </c>
      <c r="F10" s="6">
        <v>568000</v>
      </c>
      <c r="G10" s="3">
        <v>1</v>
      </c>
      <c r="H10" s="6">
        <f t="shared" si="0"/>
        <v>568000</v>
      </c>
      <c r="I10" s="2"/>
    </row>
    <row r="11" spans="1:9" ht="24" customHeight="1">
      <c r="A11" s="71"/>
      <c r="B11" s="72"/>
      <c r="C11" s="57"/>
      <c r="D11" s="58"/>
      <c r="E11" s="3" t="s">
        <v>48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59" t="s">
        <v>77</v>
      </c>
      <c r="D12" s="56"/>
      <c r="E12" s="3" t="s">
        <v>10</v>
      </c>
      <c r="F12" s="6">
        <v>141000</v>
      </c>
      <c r="G12" s="3">
        <v>1</v>
      </c>
      <c r="H12" s="6">
        <f t="shared" si="0"/>
        <v>141000</v>
      </c>
      <c r="I12" s="2"/>
    </row>
    <row r="13" spans="1:9">
      <c r="A13" s="71"/>
      <c r="B13" s="72"/>
      <c r="C13" s="49"/>
      <c r="D13" s="50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49" t="s">
        <v>78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1"/>
      <c r="B15" s="72"/>
      <c r="C15" s="49" t="s">
        <v>79</v>
      </c>
      <c r="D15" s="50"/>
      <c r="E15" s="3" t="s">
        <v>12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71"/>
      <c r="B16" s="72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0" t="s">
        <v>65</v>
      </c>
      <c r="D17" s="61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64</v>
      </c>
      <c r="D18" s="61"/>
      <c r="E18" s="4" t="s">
        <v>22</v>
      </c>
      <c r="F18" s="7">
        <v>0</v>
      </c>
      <c r="G18" s="4">
        <v>1</v>
      </c>
      <c r="H18" s="6"/>
      <c r="I18" s="2"/>
    </row>
    <row r="19" spans="1:9">
      <c r="A19" s="71"/>
      <c r="B19" s="72"/>
      <c r="C19" s="53" t="s">
        <v>68</v>
      </c>
      <c r="D19" s="54"/>
      <c r="E19" s="3" t="s">
        <v>69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1"/>
      <c r="B20" s="72"/>
      <c r="C20" s="47"/>
      <c r="D20" s="48"/>
      <c r="E20" s="4" t="s">
        <v>71</v>
      </c>
      <c r="F20" s="7"/>
      <c r="G20" s="4"/>
      <c r="H20" s="6">
        <f t="shared" si="0"/>
        <v>0</v>
      </c>
      <c r="I20" s="2"/>
    </row>
    <row r="21" spans="1:9" ht="12.75" customHeight="1">
      <c r="A21" s="73" t="s">
        <v>73</v>
      </c>
      <c r="B21" s="74"/>
      <c r="C21" s="46" t="s">
        <v>15</v>
      </c>
      <c r="D21" s="46"/>
      <c r="E21" s="62">
        <f>SUM(H6:H20)</f>
        <v>1900000</v>
      </c>
      <c r="F21" s="62"/>
      <c r="G21" s="24">
        <v>1</v>
      </c>
      <c r="H21" s="122" t="s">
        <v>17</v>
      </c>
      <c r="I21" s="2"/>
    </row>
    <row r="22" spans="1:9" ht="12.75" customHeight="1">
      <c r="A22" s="75"/>
      <c r="B22" s="76"/>
      <c r="C22" s="46"/>
      <c r="D22" s="46"/>
      <c r="E22" s="62">
        <f>E21*G21</f>
        <v>1900000</v>
      </c>
      <c r="F22" s="62"/>
      <c r="G22" s="62"/>
      <c r="H22" s="122"/>
      <c r="I22" s="2"/>
    </row>
    <row r="23" spans="1:9" ht="12.75" customHeight="1">
      <c r="A23" s="75"/>
      <c r="B23" s="76"/>
      <c r="C23" s="46"/>
      <c r="D23" s="46"/>
      <c r="E23" s="62"/>
      <c r="F23" s="62"/>
      <c r="G23" s="62"/>
      <c r="H23" s="122"/>
      <c r="I23" s="2"/>
    </row>
    <row r="24" spans="1:9" ht="17.25" customHeight="1">
      <c r="A24" s="75"/>
      <c r="B24" s="76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/>
      <c r="B26" s="96"/>
      <c r="C26" s="92"/>
      <c r="D26" s="50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92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7"/>
      <c r="D28" s="6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7"/>
      <c r="D30" s="6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7"/>
      <c r="D31" s="6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7"/>
      <c r="D32" s="6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7"/>
      <c r="D33" s="68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3">
        <f>SUM(H25:H33)</f>
        <v>0</v>
      </c>
      <c r="F34" s="64"/>
      <c r="G34" s="64"/>
      <c r="H34" s="120" t="s">
        <v>17</v>
      </c>
      <c r="I34" s="2"/>
    </row>
    <row r="35" spans="1:9" ht="14.25" customHeight="1">
      <c r="A35" s="103"/>
      <c r="B35" s="104"/>
      <c r="C35" s="88"/>
      <c r="D35" s="89"/>
      <c r="E35" s="65"/>
      <c r="F35" s="66"/>
      <c r="G35" s="66"/>
      <c r="H35" s="121"/>
      <c r="I35" s="2"/>
    </row>
    <row r="36" spans="1:9" ht="16.5" customHeight="1">
      <c r="A36" s="93" t="s">
        <v>31</v>
      </c>
      <c r="B36" s="94"/>
      <c r="C36" s="84" t="b">
        <f>IF(F38="카드+현금",Sheet3!C11,IF(F38="현금+카드",Sheet3!C4))</f>
        <v>0</v>
      </c>
      <c r="D36" s="85"/>
      <c r="E36" s="8" t="s">
        <v>4</v>
      </c>
      <c r="F36" s="127">
        <f>SUM(E22,E34)</f>
        <v>1900000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2" t="b">
        <f>IF(F38="카드+현금",Sheet3!C9,IF(F38="현금+카드",Sheet3!C6))</f>
        <v>0</v>
      </c>
      <c r="D37" s="83"/>
      <c r="E37" s="8" t="s">
        <v>18</v>
      </c>
      <c r="F37" s="125">
        <f>F36*1.1-F36</f>
        <v>190000.00000000023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0" t="s">
        <v>63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72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2090000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47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/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58</v>
      </c>
      <c r="B3" s="36"/>
      <c r="C3" s="36"/>
      <c r="E3" t="s">
        <v>51</v>
      </c>
      <c r="F3">
        <f>Sheet1!F36</f>
        <v>1900000</v>
      </c>
    </row>
    <row r="4" spans="1:7">
      <c r="A4" t="s">
        <v>57</v>
      </c>
      <c r="B4" s="30" t="s">
        <v>55</v>
      </c>
      <c r="C4" s="32">
        <v>500000</v>
      </c>
      <c r="D4" t="s">
        <v>52</v>
      </c>
    </row>
    <row r="5" spans="1:7">
      <c r="B5" t="s">
        <v>18</v>
      </c>
      <c r="C5">
        <v>1.1000000000000001</v>
      </c>
      <c r="D5" t="s">
        <v>53</v>
      </c>
    </row>
    <row r="6" spans="1:7">
      <c r="B6" t="s">
        <v>50</v>
      </c>
      <c r="C6" s="33">
        <f>(F3-C4)*C5</f>
        <v>1540000.0000000002</v>
      </c>
      <c r="D6" t="s">
        <v>54</v>
      </c>
    </row>
    <row r="8" spans="1:7">
      <c r="A8" s="36" t="s">
        <v>59</v>
      </c>
      <c r="B8" s="36"/>
      <c r="C8" s="36"/>
    </row>
    <row r="9" spans="1:7">
      <c r="A9" t="s">
        <v>57</v>
      </c>
      <c r="B9" s="31" t="s">
        <v>56</v>
      </c>
      <c r="C9" s="34"/>
      <c r="D9" t="s">
        <v>52</v>
      </c>
      <c r="G9" s="33">
        <f>((F3*C10)-C9)/C10</f>
        <v>1900000</v>
      </c>
    </row>
    <row r="10" spans="1:7">
      <c r="B10" t="s">
        <v>18</v>
      </c>
      <c r="C10">
        <v>1.1000000000000001</v>
      </c>
      <c r="D10" t="s">
        <v>53</v>
      </c>
    </row>
    <row r="11" spans="1:7">
      <c r="B11" t="s">
        <v>49</v>
      </c>
      <c r="C11" s="33">
        <f>ROUND(G9,-3)</f>
        <v>1900000</v>
      </c>
      <c r="D11" t="s">
        <v>54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45</v>
      </c>
      <c r="B2" t="s">
        <v>17</v>
      </c>
      <c r="C2" s="20" t="s">
        <v>62</v>
      </c>
      <c r="D2" t="s">
        <v>33</v>
      </c>
    </row>
    <row r="3" spans="1:5">
      <c r="A3" t="s">
        <v>23</v>
      </c>
      <c r="B3" t="s">
        <v>29</v>
      </c>
      <c r="C3" s="20" t="s">
        <v>61</v>
      </c>
      <c r="D3" s="13" t="s">
        <v>35</v>
      </c>
    </row>
    <row r="4" spans="1:5">
      <c r="A4" t="s">
        <v>24</v>
      </c>
      <c r="B4" s="11">
        <f>Sheet1!F36-(Sheet1!C36)</f>
        <v>1900000</v>
      </c>
    </row>
    <row r="5" spans="1:5">
      <c r="A5" t="s">
        <v>60</v>
      </c>
      <c r="B5" s="11"/>
    </row>
    <row r="6" spans="1:5">
      <c r="A6" t="s">
        <v>36</v>
      </c>
    </row>
    <row r="7" spans="1:5">
      <c r="A7" t="s">
        <v>46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2023-10-09T07:29:34Z</cp:lastPrinted>
  <dcterms:created xsi:type="dcterms:W3CDTF">2019-03-28T03:58:09Z</dcterms:created>
  <dcterms:modified xsi:type="dcterms:W3CDTF">2023-10-09T07:30:21Z</dcterms:modified>
</cp:coreProperties>
</file>