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4" documentId="8_{5066EE2B-0662-4635-878F-5E5C278EF5A7}" xr6:coauthVersionLast="47" xr6:coauthVersionMax="47" xr10:uidLastSave="{800D1FE9-C466-4EA8-A947-B0A16EB5D0C1}"/>
  <bookViews>
    <workbookView xWindow="3855" yWindow="385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9" i="1" s="1"/>
  <c r="B4" i="2"/>
  <c r="F36" i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<sst xmlns="http://schemas.openxmlformats.org/spreadsheetml/2006/main" count="99" uniqueCount="90">
  <si>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</si>
  <si>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</si>
  <si>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</si>
  <si>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</si>
  <si>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</si>
  <si>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</si>
  <si>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</si>
  <si>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</si>
  <si>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</si>
  <si>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</si>
  <si>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</si>
  <si>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</si>
  <si>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</si>
  <si>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</si>
  <si>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</si>
  <si>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</si>
  <si>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</si>
  <si>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</si>
  <si>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</si>
  <si>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</si>
  <si>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</si>
  <si>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</si>
  <si>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</si>
  <si>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</si>
  <si>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</si>
  <si>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</si>
  <si>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</si>
  <si>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</si>
  <si>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</si>
  <si>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</si>
  <si>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</si>
  <si>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</si>
  <si>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</si>
  <si>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</si>
  <si>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</si>
  <si>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</si>
  <si>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</si>
  <si>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</si>
  <si>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</si>
  <si>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</si>
  <si>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</si>
  <si>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</si>
  <si>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</si>
  <si>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</si>
  <si>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</si>
  <si>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</si>
  <si>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</si>
  <si>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</si>
  <si>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</si>
  <si>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</si>
  <si>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</si>
  <si>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</si>
  <si>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</si>
  <si>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</si>
  <si>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</si>
  <si>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</si>
  <si>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</si>
  <si>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</si>
  <si>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</si>
  <si>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</si>
  <si>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</si>
  <si>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</si>
  <si>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</si>
  <si>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</si>
  <si>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</si>
  <si>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</si>
  <si>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</si>
  <si>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</si>
  <si>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3600 (마티스) (정품)</t>
    <phoneticPr fontId="1" type="noConversion"/>
  </si>
  <si>
    <t>/</t>
    <phoneticPr fontId="1" type="noConversion"/>
  </si>
  <si>
    <t>GIGABYTE B450M DS3H 듀러블에디션 피씨디렉트</t>
    <phoneticPr fontId="1" type="noConversion"/>
  </si>
  <si>
    <t>삼성전자 970 EVO Plus M.2 2280 (250GB)</t>
    <phoneticPr fontId="1" type="noConversion"/>
  </si>
  <si>
    <t>Western Digital WD 1TB BLUE WD10EZEX (SATA3/7200/64M)</t>
    <phoneticPr fontId="1" type="noConversion"/>
  </si>
  <si>
    <t>마이크로닉스 Classic II 600W +12V Single Rail 85+</t>
    <phoneticPr fontId="1" type="noConversion"/>
  </si>
  <si>
    <t>Microsoft Windows 10 Home(처음사용자용 한글)</t>
  </si>
  <si>
    <t>복구솔루션 F11</t>
    <phoneticPr fontId="1" type="noConversion"/>
  </si>
  <si>
    <t>이체 및 세금계산서</t>
  </si>
  <si>
    <t>ABKO 아수라 풀아크릴 (블랙)</t>
    <phoneticPr fontId="1" type="noConversion"/>
  </si>
  <si>
    <t>DVD 멀티 LG</t>
    <phoneticPr fontId="1" type="noConversion"/>
  </si>
  <si>
    <t>오앤건축</t>
    <phoneticPr fontId="1" type="noConversion"/>
  </si>
  <si>
    <t>로지텍 G102 PRODIGY(벌크)</t>
    <phoneticPr fontId="1" type="noConversion"/>
  </si>
  <si>
    <t>010-8281-3348</t>
    <phoneticPr fontId="1" type="noConversion"/>
  </si>
  <si>
    <t>HIS 라데온 RX 570 IceQ X2 Turbo D5 8GB</t>
    <phoneticPr fontId="1" type="noConversion"/>
  </si>
  <si>
    <t>삼성전자 DDR4 16G PC4-21300 (정품)</t>
    <phoneticPr fontId="1" type="noConversion"/>
  </si>
  <si>
    <t>TV</t>
    <phoneticPr fontId="1" type="noConversion"/>
  </si>
  <si>
    <t>와이드뷰 50인치 UHD TV</t>
    <phoneticPr fontId="1" type="noConversion"/>
  </si>
  <si>
    <t>노트북</t>
    <phoneticPr fontId="1" type="noConversion"/>
  </si>
  <si>
    <t>에어팟</t>
    <phoneticPr fontId="1" type="noConversion"/>
  </si>
  <si>
    <t xml:space="preserve">에어팟프로 </t>
    <phoneticPr fontId="1" type="noConversion"/>
  </si>
  <si>
    <t xml:space="preserve"> 삼성 노트북 7 Force NT760XBV-G58A
 (기본 프로그램 셋팅포함)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</si>
</sst>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C10" sqref="C10:D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79</v>
      </c>
      <c r="C1" s="33" t="s">
        <v>53</v>
      </c>
      <c r="D1" s="34"/>
      <c r="E1" s="91"/>
      <c r="F1" s="92"/>
      <c r="G1" s="92"/>
      <c r="H1" s="93"/>
    </row>
    <row r="2" spans="1:9" ht="22.5" customHeight="1">
      <c r="A2" s="18" t="s">
        <v>54</v>
      </c>
      <c r="B2" s="26" t="s">
        <v>81</v>
      </c>
      <c r="C2" s="35"/>
      <c r="D2" s="36"/>
      <c r="E2" s="94"/>
      <c r="F2" s="95"/>
      <c r="G2" s="95"/>
      <c r="H2" s="96"/>
    </row>
    <row r="3" spans="1:9" ht="22.5" customHeight="1">
      <c r="A3" s="18" t="s">
        <v>55</v>
      </c>
      <c r="B3" s="20">
        <f ca="1">TODAY()</f>
        <v>44692</v>
      </c>
      <c r="C3" s="19" t="s">
        <v>56</v>
      </c>
      <c r="D3" s="25">
        <f ca="1">TODAY()+1</f>
        <v>44693</v>
      </c>
      <c r="E3" s="94"/>
      <c r="F3" s="95"/>
      <c r="G3" s="95"/>
      <c r="H3" s="96"/>
    </row>
    <row r="4" spans="1:9" ht="22.5" customHeight="1">
      <c r="A4" s="17" t="s">
        <v>52</v>
      </c>
      <c r="B4" s="39"/>
      <c r="C4" s="39"/>
      <c r="D4" s="40"/>
      <c r="E4" s="97"/>
      <c r="F4" s="98"/>
      <c r="G4" s="98"/>
      <c r="H4" s="99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3" t="s">
        <v>30</v>
      </c>
      <c r="B6" s="104"/>
      <c r="C6" s="61" t="s">
        <v>68</v>
      </c>
      <c r="D6" s="62"/>
      <c r="E6" s="3" t="s">
        <v>6</v>
      </c>
      <c r="F6" s="6">
        <v>283000</v>
      </c>
      <c r="G6" s="3">
        <v>1</v>
      </c>
      <c r="H6" s="6">
        <f>F6*G6</f>
        <v>283000</v>
      </c>
      <c r="I6" s="2"/>
    </row>
    <row r="7" spans="1:9" ht="24" customHeight="1">
      <c r="A7" s="105"/>
      <c r="B7" s="106"/>
      <c r="C7" s="61" t="s">
        <v>69</v>
      </c>
      <c r="D7" s="62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5"/>
      <c r="B8" s="106"/>
      <c r="C8" s="61" t="s">
        <v>70</v>
      </c>
      <c r="D8" s="62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5"/>
      <c r="B9" s="106"/>
      <c r="C9" s="59" t="s">
        <v>83</v>
      </c>
      <c r="D9" s="60"/>
      <c r="E9" s="3" t="s">
        <v>8</v>
      </c>
      <c r="F9" s="6">
        <v>83000</v>
      </c>
      <c r="G9" s="3">
        <v>2</v>
      </c>
      <c r="H9" s="6">
        <f t="shared" si="0"/>
        <v>166000</v>
      </c>
      <c r="I9" s="2"/>
    </row>
    <row r="10" spans="1:9" ht="24" customHeight="1">
      <c r="A10" s="105"/>
      <c r="B10" s="106"/>
      <c r="C10" s="59" t="s">
        <v>82</v>
      </c>
      <c r="D10" s="60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34.5" customHeight="1">
      <c r="A11" s="105"/>
      <c r="B11" s="106"/>
      <c r="C11" s="59" t="s">
        <v>71</v>
      </c>
      <c r="D11" s="60"/>
      <c r="E11" s="3" t="s">
        <v>10</v>
      </c>
      <c r="F11" s="6">
        <v>117000</v>
      </c>
      <c r="G11" s="3">
        <v>1</v>
      </c>
      <c r="H11" s="6">
        <f t="shared" si="0"/>
        <v>117000</v>
      </c>
      <c r="I11" s="2"/>
    </row>
    <row r="12" spans="1:9" ht="24" customHeight="1">
      <c r="A12" s="105"/>
      <c r="B12" s="106"/>
      <c r="C12" s="61" t="s">
        <v>72</v>
      </c>
      <c r="D12" s="62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105"/>
      <c r="B13" s="106"/>
      <c r="C13" s="48" t="s">
        <v>78</v>
      </c>
      <c r="D13" s="49"/>
      <c r="E13" s="3" t="s">
        <v>12</v>
      </c>
      <c r="F13" s="6">
        <v>18000</v>
      </c>
      <c r="G13" s="3">
        <v>1</v>
      </c>
      <c r="H13" s="6">
        <f t="shared" si="0"/>
        <v>18000</v>
      </c>
      <c r="I13" s="2"/>
    </row>
    <row r="14" spans="1:9" ht="29.25" customHeight="1">
      <c r="A14" s="105"/>
      <c r="B14" s="106"/>
      <c r="C14" s="48" t="s">
        <v>77</v>
      </c>
      <c r="D14" s="49"/>
      <c r="E14" s="3" t="s">
        <v>13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4" customHeight="1">
      <c r="A15" s="105"/>
      <c r="B15" s="106"/>
      <c r="C15" s="48" t="s">
        <v>73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5"/>
      <c r="B16" s="106"/>
      <c r="C16" s="55" t="s">
        <v>50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5"/>
      <c r="B18" s="106"/>
      <c r="C18" s="57" t="s">
        <v>74</v>
      </c>
      <c r="D18" s="58"/>
      <c r="E18" s="4" t="s">
        <v>31</v>
      </c>
      <c r="F18" s="7">
        <v>225000</v>
      </c>
      <c r="G18" s="4">
        <v>1</v>
      </c>
      <c r="H18" s="6">
        <f t="shared" si="0"/>
        <v>225000</v>
      </c>
      <c r="I18" s="2"/>
    </row>
    <row r="19" spans="1:9">
      <c r="A19" s="105"/>
      <c r="B19" s="106"/>
      <c r="C19" s="53" t="s">
        <v>75</v>
      </c>
      <c r="D19" s="54"/>
      <c r="E19" s="4" t="s">
        <v>28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5"/>
      <c r="B20" s="106"/>
      <c r="C20" s="41" t="s">
        <v>18</v>
      </c>
      <c r="D20" s="41"/>
      <c r="E20" s="63">
        <f>SUM(H6:H19)</f>
        <v>1333000</v>
      </c>
      <c r="F20" s="63"/>
      <c r="G20" s="24">
        <v>1</v>
      </c>
      <c r="H20" s="102" t="s">
        <v>20</v>
      </c>
      <c r="I20" s="2"/>
    </row>
    <row r="21" spans="1:9" ht="12.75" customHeight="1">
      <c r="A21" s="105"/>
      <c r="B21" s="106"/>
      <c r="C21" s="41"/>
      <c r="D21" s="41"/>
      <c r="E21" s="63">
        <f>E20*G20</f>
        <v>1333000</v>
      </c>
      <c r="F21" s="63"/>
      <c r="G21" s="63"/>
      <c r="H21" s="102"/>
      <c r="I21" s="2"/>
    </row>
    <row r="22" spans="1:9" ht="12.75" customHeight="1">
      <c r="A22" s="105"/>
      <c r="B22" s="106"/>
      <c r="C22" s="41"/>
      <c r="D22" s="41"/>
      <c r="E22" s="63"/>
      <c r="F22" s="63"/>
      <c r="G22" s="63"/>
      <c r="H22" s="102"/>
      <c r="I22" s="2"/>
    </row>
    <row r="23" spans="1:9" ht="17.25" customHeight="1">
      <c r="A23" s="105"/>
      <c r="B23" s="106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7"/>
      <c r="B24" s="108"/>
      <c r="C24" s="48" t="s">
        <v>50</v>
      </c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2"/>
      <c r="C25" s="50" t="s">
        <v>69</v>
      </c>
      <c r="D25" s="49"/>
      <c r="E25" s="3" t="s">
        <v>51</v>
      </c>
      <c r="F25" s="6"/>
      <c r="G25" s="3"/>
      <c r="H25" s="6">
        <f t="shared" ref="H25:H32" si="1">F25*G25</f>
        <v>0</v>
      </c>
      <c r="I25" s="2"/>
    </row>
    <row r="26" spans="1:9">
      <c r="A26" s="73"/>
      <c r="B26" s="74"/>
      <c r="C26" s="50" t="s">
        <v>80</v>
      </c>
      <c r="D26" s="49"/>
      <c r="E26" s="5" t="s">
        <v>29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3"/>
      <c r="B27" s="74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3"/>
      <c r="B28" s="74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3"/>
      <c r="B29" s="74"/>
      <c r="C29" s="51" t="s">
        <v>88</v>
      </c>
      <c r="D29" s="52"/>
      <c r="E29" s="5" t="s">
        <v>87</v>
      </c>
      <c r="F29" s="6">
        <v>300000</v>
      </c>
      <c r="G29" s="3">
        <v>1</v>
      </c>
      <c r="H29" s="6">
        <f t="shared" si="1"/>
        <v>300000</v>
      </c>
      <c r="I29" s="2"/>
    </row>
    <row r="30" spans="1:9">
      <c r="A30" s="73"/>
      <c r="B30" s="74"/>
      <c r="C30" s="51" t="s">
        <v>85</v>
      </c>
      <c r="D30" s="52"/>
      <c r="E30" s="5" t="s">
        <v>84</v>
      </c>
      <c r="F30" s="6">
        <v>330000</v>
      </c>
      <c r="G30" s="3">
        <v>1</v>
      </c>
      <c r="H30" s="6">
        <f t="shared" si="1"/>
        <v>330000</v>
      </c>
      <c r="I30" s="2"/>
    </row>
    <row r="31" spans="1:9" ht="16.5" hidden="1" customHeight="1">
      <c r="A31" s="73"/>
      <c r="B31" s="74"/>
      <c r="C31" s="51"/>
      <c r="D31" s="52"/>
      <c r="E31" s="5"/>
      <c r="F31" s="6"/>
      <c r="G31" s="3"/>
      <c r="H31" s="6">
        <f t="shared" si="1"/>
        <v>0</v>
      </c>
      <c r="I31" s="2"/>
    </row>
    <row r="32" spans="1:9" ht="26.25" customHeight="1">
      <c r="A32" s="75"/>
      <c r="B32" s="76"/>
      <c r="C32" s="50" t="s">
        <v>89</v>
      </c>
      <c r="D32" s="52"/>
      <c r="E32" s="5" t="s">
        <v>86</v>
      </c>
      <c r="F32" s="6">
        <v>1270000</v>
      </c>
      <c r="G32" s="3">
        <v>1</v>
      </c>
      <c r="H32" s="6">
        <f t="shared" si="1"/>
        <v>1270000</v>
      </c>
      <c r="I32" s="2"/>
    </row>
    <row r="33" spans="1:9" ht="13.5" customHeight="1">
      <c r="A33" s="77" t="s">
        <v>39</v>
      </c>
      <c r="B33" s="78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3">
        <f>SUM(H24:H32)</f>
        <v>1920000</v>
      </c>
      <c r="F33" s="63"/>
      <c r="G33" s="64"/>
      <c r="H33" s="100" t="s">
        <v>20</v>
      </c>
      <c r="I33" s="2"/>
    </row>
    <row r="34" spans="1:9" ht="14.25" customHeight="1">
      <c r="A34" s="79"/>
      <c r="B34" s="80"/>
      <c r="C34" s="44"/>
      <c r="D34" s="45"/>
      <c r="E34" s="65"/>
      <c r="F34" s="65"/>
      <c r="G34" s="66"/>
      <c r="H34" s="101"/>
      <c r="I34" s="2"/>
    </row>
    <row r="35" spans="1:9" ht="16.5" customHeight="1">
      <c r="A35" s="69" t="s">
        <v>41</v>
      </c>
      <c r="B35" s="70"/>
      <c r="C35" s="83"/>
      <c r="D35" s="84"/>
      <c r="E35" s="8" t="s">
        <v>4</v>
      </c>
      <c r="F35" s="111">
        <f>SUM(E21,E33)</f>
        <v>3253000</v>
      </c>
      <c r="G35" s="111"/>
      <c r="H35" s="9" t="s">
        <v>20</v>
      </c>
      <c r="I35" s="2"/>
    </row>
    <row r="36" spans="1:9" ht="16.5" customHeight="1">
      <c r="A36" s="69" t="s">
        <v>42</v>
      </c>
      <c r="B36" s="70"/>
      <c r="C36" s="81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2"/>
      <c r="E36" s="8" t="s">
        <v>22</v>
      </c>
      <c r="F36" s="109">
        <f>F35*1.1-F35</f>
        <v>325300.00000000047</v>
      </c>
      <c r="G36" s="110"/>
      <c r="H36" s="10"/>
      <c r="I36" s="2"/>
    </row>
    <row r="37" spans="1:9" ht="17.25" customHeight="1">
      <c r="A37" s="69" t="s">
        <v>37</v>
      </c>
      <c r="B37" s="70"/>
      <c r="C37" s="85"/>
      <c r="D37" s="86"/>
      <c r="E37" s="8" t="s">
        <v>35</v>
      </c>
      <c r="F37" s="67" t="s">
        <v>76</v>
      </c>
      <c r="G37" s="68"/>
      <c r="H37" s="11"/>
      <c r="I37" s="2"/>
    </row>
    <row r="38" spans="1:9" ht="19.5" customHeight="1">
      <c r="A38" s="77" t="s">
        <v>38</v>
      </c>
      <c r="B38" s="78"/>
      <c r="C38" s="87">
        <f>SUM(C35:C36)-C37</f>
        <v>0</v>
      </c>
      <c r="D38" s="88"/>
      <c r="E38" s="29"/>
      <c r="F38" s="67">
        <v>300</v>
      </c>
      <c r="G38" s="68"/>
      <c r="H38" s="112"/>
      <c r="I38" s="2"/>
    </row>
    <row r="39" spans="1:9" ht="20.25" customHeight="1">
      <c r="A39" s="79"/>
      <c r="B39" s="80"/>
      <c r="C39" s="89"/>
      <c r="D39" s="90"/>
      <c r="E39" s="14" t="s">
        <v>23</v>
      </c>
      <c r="F39" s="63">
        <f>IF(F37="현금(이체X)",F35,IF(F37="카드",F35+F35*13%,IF(F37="이체 및 현금영수증",F35+F35*10%,IF(F37="이체 및 세금계산서",F35+F35*10%,IF(F37="이체 및 세금계산서",F35+F35*10%,)))))-F38</f>
        <v>3578000</v>
      </c>
      <c r="G39" s="63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66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3253000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2020-03-25T07:09:09Z</cp:lastPrinted>
  <dcterms:created xsi:type="dcterms:W3CDTF">2019-03-28T03:58:09Z</dcterms:created>
  <dcterms:modified xsi:type="dcterms:W3CDTF">2022-05-11T05:02:10Z</dcterms:modified>
</cp:coreProperties>
</file>