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6A4C3A5-551E-45DA-8108-78D032CD3048}" xr6:coauthVersionLast="47" xr6:coauthVersionMax="47" xr10:uidLastSave="{00000000-0000-0000-0000-000000000000}"/>
  <bookViews>
    <workbookView xWindow="5610" yWindow="1215" windowWidth="21600" windowHeight="1132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B3" i="1"/>
  <c r="H18" i="1" l="1"/>
  <c r="H19" i="1"/>
  <c r="H32" i="1" l="1"/>
  <c r="A25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8" i="1" l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<sst xmlns="http://schemas.openxmlformats.org/spreadsheetml/2006/main" count="85" uniqueCount="76">
  <si>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</si>
  <si>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</si>
  <si>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</si>
  <si>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</si>
  <si>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</si>
  <si>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</si>
  <si>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</si>
  <si>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</si>
  <si>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</si>
  <si>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</si>
  <si>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</si>
  <si>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</si>
  <si>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</si>
  <si>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</si>
  <si>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</si>
  <si>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</si>
  <si>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</si>
  <si>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</si>
  <si>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</si>
  <si>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</si>
  <si>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</si>
  <si>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</si>
  <si>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</si>
  <si>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</si>
  <si>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</si>
  <si>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</si>
  <si>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</si>
  <si>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</si>
  <si>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</si>
  <si>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</si>
  <si>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</si>
  <si>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</si>
  <si>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</si>
  <si>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</si>
  <si>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</si>
  <si>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</si>
  <si>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</si>
  <si>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</si>
  <si>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</si>
  <si>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</si>
  <si>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</si>
  <si>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</si>
  <si>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</si>
  <si>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</si>
  <si>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</si>
  <si>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</si>
  <si>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</si>
  <si>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</si>
  <si>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</si>
  <si>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</si>
  <si>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</si>
  <si>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</si>
  <si>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</si>
  <si>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</si>
  <si>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</si>
  <si>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</si>
  <si>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</si>
  <si>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</si>
  <si>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</si>
  <si>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</si>
  <si>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</si>
  <si>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</si>
  <si>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</si>
  <si>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/</t>
    <phoneticPr fontId="1" type="noConversion"/>
  </si>
  <si>
    <t>이체 및 세금계산서</t>
  </si>
  <si>
    <t xml:space="preserve">인텔 코어i5-11세대 11400F (로켓레이크S) </t>
    <phoneticPr fontId="1" type="noConversion"/>
  </si>
  <si>
    <t>MSI H510M-A PRO</t>
    <phoneticPr fontId="1" type="noConversion"/>
  </si>
  <si>
    <t>삼성전자 DDR4-3200 (16GB)</t>
    <phoneticPr fontId="1" type="noConversion"/>
  </si>
  <si>
    <t>Western Digital WD Blue SN570 M.2 NVMe (1TB)</t>
    <phoneticPr fontId="1" type="noConversion"/>
  </si>
  <si>
    <t>마이크로닉스 Master M60 메쉬 (블랙)</t>
    <phoneticPr fontId="1" type="noConversion"/>
  </si>
  <si>
    <t>마이크로닉스 COOLMAX VISION 600W HDB</t>
    <phoneticPr fontId="1" type="noConversion"/>
  </si>
  <si>
    <t>인텔정품쿨러</t>
    <phoneticPr fontId="1" type="noConversion"/>
  </si>
  <si>
    <t>/</t>
    <phoneticPr fontId="1" type="noConversion"/>
  </si>
  <si>
    <t>기존그래픽 1060 (전원케이블)</t>
    <phoneticPr fontId="1" type="noConversion"/>
  </si>
  <si>
    <t>오시내</t>
    <phoneticPr fontId="1" type="noConversion"/>
  </si>
  <si>
    <t>010-8818-6558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</si>
</sst>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9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74</v>
      </c>
      <c r="C1" s="44" t="s">
        <v>60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75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44590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61</v>
      </c>
      <c r="B6" s="35"/>
      <c r="C6" s="115" t="s">
        <v>65</v>
      </c>
      <c r="D6" s="62"/>
      <c r="E6" s="3" t="s">
        <v>6</v>
      </c>
      <c r="F6" s="6">
        <v>200000</v>
      </c>
      <c r="G6" s="3">
        <v>1</v>
      </c>
      <c r="H6" s="6">
        <f>F6*G6</f>
        <v>200000</v>
      </c>
      <c r="I6" s="2"/>
    </row>
    <row r="7" spans="1:9" ht="24" customHeight="1">
      <c r="A7" s="36"/>
      <c r="B7" s="37"/>
      <c r="C7" s="61" t="s">
        <v>71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6" t="s">
        <v>66</v>
      </c>
      <c r="D8" s="117"/>
      <c r="E8" s="3" t="s">
        <v>7</v>
      </c>
      <c r="F8" s="6">
        <v>76000</v>
      </c>
      <c r="G8" s="3">
        <v>1</v>
      </c>
      <c r="H8" s="6">
        <f t="shared" si="0"/>
        <v>76000</v>
      </c>
      <c r="I8" s="2"/>
    </row>
    <row r="9" spans="1:9" ht="37.5" customHeight="1">
      <c r="A9" s="36"/>
      <c r="B9" s="37"/>
      <c r="C9" s="61" t="s">
        <v>67</v>
      </c>
      <c r="D9" s="62"/>
      <c r="E9" s="3" t="s">
        <v>8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61" t="s">
        <v>73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68</v>
      </c>
      <c r="D11" s="64"/>
      <c r="E11" s="3" t="s">
        <v>10</v>
      </c>
      <c r="F11" s="6">
        <v>145000</v>
      </c>
      <c r="G11" s="3">
        <v>1</v>
      </c>
      <c r="H11" s="6">
        <f t="shared" si="0"/>
        <v>145000</v>
      </c>
      <c r="I11" s="2"/>
    </row>
    <row r="12" spans="1:9" ht="24" customHeight="1">
      <c r="A12" s="36"/>
      <c r="B12" s="37"/>
      <c r="C12" s="61" t="s">
        <v>72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63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69</v>
      </c>
      <c r="D14" s="56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14</v>
      </c>
      <c r="F15" s="6">
        <v>38000</v>
      </c>
      <c r="G15" s="3">
        <v>1</v>
      </c>
      <c r="H15" s="6">
        <f t="shared" si="0"/>
        <v>38000</v>
      </c>
      <c r="I15" s="2"/>
    </row>
    <row r="16" spans="1:9" ht="24" customHeight="1">
      <c r="A16" s="36"/>
      <c r="B16" s="37"/>
      <c r="C16" s="57" t="s">
        <v>59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62</v>
      </c>
      <c r="B20" s="39"/>
      <c r="C20" s="52" t="s">
        <v>18</v>
      </c>
      <c r="D20" s="52"/>
      <c r="E20" s="67">
        <f>SUM(H6:H19)</f>
        <v>639000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639000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20">
        <f>SUM(E21,E33)</f>
        <v>639000</v>
      </c>
      <c r="G35" s="120"/>
      <c r="H35" s="9" t="s">
        <v>20</v>
      </c>
      <c r="I35" s="2"/>
    </row>
    <row r="36" spans="1:9" ht="16.5" customHeight="1">
      <c r="A36" s="74" t="s">
        <v>34</v>
      </c>
      <c r="B36" s="75"/>
      <c r="C36" s="86"/>
      <c r="D36" s="87"/>
      <c r="E36" s="8" t="s">
        <v>21</v>
      </c>
      <c r="F36" s="118">
        <f>F35*1.1-F35</f>
        <v>63900</v>
      </c>
      <c r="G36" s="119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2"/>
      <c r="G38" s="123"/>
      <c r="H38" s="124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1">
        <f>IF(F37="현금(이체X)",F35,IF(F37="카드",ROUND(Sheet2!B5,-4),IF(F37="이체 및 현금영수증",F35+F35*10%,IF(F37="이체 및 세금계산서",F35+F35*10%,IF(F37="이체 및 세금계산서",F35+F35*10%,)))))-F38</f>
        <v>702900</v>
      </c>
      <c r="G39" s="121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639000</v>
      </c>
    </row>
    <row r="5" spans="1:6">
      <c r="A5" t="s">
        <v>42</v>
      </c>
      <c r="B5">
        <f>B4*1.13</f>
        <v>722069.99999999988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2022-01-29T08:01:49Z</cp:lastPrinted>
  <dcterms:created xsi:type="dcterms:W3CDTF">2019-03-28T03:58:09Z</dcterms:created>
  <dcterms:modified xsi:type="dcterms:W3CDTF">2022-01-29T08:02:09Z</dcterms:modified>
</cp:coreProperties>
</file>