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3" documentId="8_{C7FD3662-88FD-4DE1-861E-4E6F3F219AD0}" xr6:coauthVersionLast="45" xr6:coauthVersionMax="45" xr10:uidLastSave="{91844E81-2F6C-415B-977F-DD54FD051F5D}"/>
  <bookViews>
    <workbookView xWindow="38220" yWindow="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<sst xmlns="http://schemas.openxmlformats.org/spreadsheetml/2006/main" count="89" uniqueCount="79">
  <si>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</si>
  <si>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</si>
  <si>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</si>
  <si>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</si>
  <si>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</si>
  <si>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</si>
  <si>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</si>
  <si>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</si>
  <si>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</si>
  <si>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</si>
  <si>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</si>
  <si>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</si>
  <si>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</si>
  <si>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</si>
  <si>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</si>
  <si>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</si>
  <si>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</si>
  <si>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</si>
  <si>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</si>
  <si>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</si>
  <si>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</si>
  <si>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</si>
  <si>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</si>
  <si>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</si>
  <si>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</si>
  <si>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</si>
  <si>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</si>
  <si>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</si>
  <si>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</si>
  <si>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</si>
  <si>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</si>
  <si>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</si>
  <si>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</si>
  <si>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</si>
  <si>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</si>
  <si>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</si>
  <si>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</si>
  <si>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</si>
  <si>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</si>
  <si>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</si>
  <si>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</si>
  <si>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</si>
  <si>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</si>
  <si>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</si>
  <si>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</si>
  <si>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</si>
  <si>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</si>
  <si>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</si>
  <si>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</si>
  <si>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</si>
  <si>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</si>
  <si>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</si>
  <si>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</si>
  <si>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</si>
  <si>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</si>
  <si>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</si>
  <si>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</si>
  <si>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AMD 애슬론 3000G (레이븐 릿지)(정품)</t>
    <phoneticPr fontId="1" type="noConversion"/>
  </si>
  <si>
    <t>마이크론 Crucial BX500 대원CTS(480GB)</t>
    <phoneticPr fontId="1" type="noConversion"/>
  </si>
  <si>
    <t>마이크로닉스 Master M60 메쉬</t>
    <phoneticPr fontId="1" type="noConversion"/>
  </si>
  <si>
    <t>잘만 EcoMax 600W 83+</t>
    <phoneticPr fontId="1" type="noConversion"/>
  </si>
  <si>
    <t xml:space="preserve"> /</t>
    <phoneticPr fontId="1" type="noConversion"/>
  </si>
  <si>
    <t>래안텍 ArkCell RAC24F75 게이밍</t>
    <phoneticPr fontId="1" type="noConversion"/>
  </si>
  <si>
    <t xml:space="preserve">TeamGroup(팀그룹) 8G PC4-21300  </t>
    <phoneticPr fontId="1" type="noConversion"/>
  </si>
  <si>
    <t xml:space="preserve">GIGABYTE(기가바이트) A320M-S2H 제이씨현  </t>
    <phoneticPr fontId="1" type="noConversion"/>
  </si>
  <si>
    <t>마이크로닉스 MANIC KM220 유선 게이밍 키보드 마우스 합본</t>
    <phoneticPr fontId="1" type="noConversion"/>
  </si>
  <si>
    <t>//</t>
    <phoneticPr fontId="1" type="noConversion"/>
  </si>
  <si>
    <t>마이크로닉스 장패드</t>
    <phoneticPr fontId="1" type="noConversion"/>
  </si>
  <si>
    <t>한성헤드셋 GH200</t>
    <phoneticPr fontId="1" type="noConversion"/>
  </si>
  <si>
    <t>랜선</t>
    <phoneticPr fontId="1" type="noConversion"/>
  </si>
  <si>
    <t>기가랜선 2M  CAT6</t>
    <phoneticPr fontId="1" type="noConversion"/>
  </si>
  <si>
    <t>아이피타임 허브</t>
    <phoneticPr fontId="1" type="noConversion"/>
  </si>
  <si>
    <t>허브</t>
    <phoneticPr fontId="1" type="noConversion"/>
  </si>
  <si>
    <t>현금(이체X)</t>
  </si>
  <si>
    <t>이름: 오상진</t>
    <phoneticPr fontId="1" type="noConversion"/>
  </si>
  <si>
    <t>전화번호: 010-9067-2656</t>
    <phoneticPr fontId="1" type="noConversion"/>
  </si>
  <si>
    <t>견적일자: 2020년  02월   09 일</t>
    <phoneticPr fontId="1" type="noConversion"/>
  </si>
  <si>
    <t>납품일자: 2020년  02월    09일</t>
    <phoneticPr fontId="1" type="noConversion"/>
  </si>
  <si>
    <t xml:space="preserve">HIS RX570 IceQ X2 터보 4G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</si>
</sst>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115" zoomScaleNormal="100" zoomScalePageLayoutView="115" workbookViewId="0">
      <selection activeCell="B27" sqref="B2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74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75</v>
      </c>
      <c r="B2" s="42"/>
      <c r="C2" s="51"/>
      <c r="D2" s="52"/>
      <c r="E2" s="52"/>
      <c r="F2" s="53"/>
    </row>
    <row r="3" spans="1:7" ht="22.5" customHeight="1">
      <c r="A3" s="12" t="s">
        <v>76</v>
      </c>
      <c r="B3" s="12" t="s">
        <v>77</v>
      </c>
      <c r="C3" s="51"/>
      <c r="D3" s="52"/>
      <c r="E3" s="52"/>
      <c r="F3" s="53"/>
    </row>
    <row r="4" spans="1:7" ht="22.5" customHeight="1">
      <c r="A4" s="36" t="s">
        <v>25</v>
      </c>
      <c r="B4" s="37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57</v>
      </c>
      <c r="C6" s="3" t="s">
        <v>6</v>
      </c>
      <c r="D6" s="8">
        <v>75000</v>
      </c>
      <c r="E6" s="3">
        <v>1</v>
      </c>
      <c r="F6" s="8">
        <f>D6*E6</f>
        <v>75000</v>
      </c>
      <c r="G6" s="2"/>
    </row>
    <row r="7" spans="1:7" ht="24" customHeight="1">
      <c r="A7" s="46"/>
      <c r="B7" s="13" t="s">
        <v>64</v>
      </c>
      <c r="C7" s="3" t="s">
        <v>7</v>
      </c>
      <c r="D7" s="8">
        <v>79000</v>
      </c>
      <c r="E7" s="3">
        <v>1</v>
      </c>
      <c r="F7" s="8">
        <f t="shared" ref="F7:F20" si="0">D7*E7</f>
        <v>79000</v>
      </c>
      <c r="G7" s="2"/>
    </row>
    <row r="8" spans="1:7">
      <c r="A8" s="46"/>
      <c r="B8" s="13" t="s">
        <v>63</v>
      </c>
      <c r="C8" s="3" t="s">
        <v>8</v>
      </c>
      <c r="D8" s="8">
        <v>49000</v>
      </c>
      <c r="E8" s="3">
        <v>1</v>
      </c>
      <c r="F8" s="8">
        <f t="shared" si="0"/>
        <v>49000</v>
      </c>
      <c r="G8" s="2"/>
    </row>
    <row r="9" spans="1:7">
      <c r="A9" s="46"/>
      <c r="B9" s="13" t="s">
        <v>78</v>
      </c>
      <c r="C9" s="3" t="s">
        <v>9</v>
      </c>
      <c r="D9" s="8">
        <v>173000</v>
      </c>
      <c r="E9" s="3">
        <v>1</v>
      </c>
      <c r="F9" s="8">
        <f t="shared" si="0"/>
        <v>173000</v>
      </c>
      <c r="G9" s="2"/>
    </row>
    <row r="10" spans="1:7" ht="24" customHeight="1">
      <c r="A10" s="46"/>
      <c r="B10" s="13" t="s">
        <v>58</v>
      </c>
      <c r="C10" s="3" t="s">
        <v>10</v>
      </c>
      <c r="D10" s="8">
        <v>86000</v>
      </c>
      <c r="E10" s="3">
        <v>1</v>
      </c>
      <c r="F10" s="8">
        <f t="shared" si="0"/>
        <v>86000</v>
      </c>
      <c r="G10" s="2"/>
    </row>
    <row r="11" spans="1:7">
      <c r="A11" s="46"/>
      <c r="B11" s="13" t="s">
        <v>34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59</v>
      </c>
      <c r="C13" s="3" t="s">
        <v>13</v>
      </c>
      <c r="D13" s="8">
        <v>36000</v>
      </c>
      <c r="E13" s="3">
        <v>1</v>
      </c>
      <c r="F13" s="8">
        <f t="shared" si="0"/>
        <v>36000</v>
      </c>
      <c r="G13" s="2"/>
    </row>
    <row r="14" spans="1:7">
      <c r="A14" s="46"/>
      <c r="B14" s="11" t="s">
        <v>60</v>
      </c>
      <c r="C14" s="3" t="s">
        <v>14</v>
      </c>
      <c r="D14" s="8">
        <v>46000</v>
      </c>
      <c r="E14" s="3">
        <v>1</v>
      </c>
      <c r="F14" s="8">
        <f t="shared" si="0"/>
        <v>46000</v>
      </c>
      <c r="G14" s="2"/>
    </row>
    <row r="15" spans="1:7" ht="24" customHeight="1">
      <c r="A15" s="46"/>
      <c r="B15" s="11" t="s">
        <v>61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/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38" t="s">
        <v>18</v>
      </c>
      <c r="C21" s="69">
        <f>SUM(F6:F20)</f>
        <v>604000</v>
      </c>
      <c r="D21" s="69"/>
      <c r="E21" s="27">
        <v>1</v>
      </c>
      <c r="F21" s="59" t="s">
        <v>20</v>
      </c>
      <c r="G21" s="2"/>
    </row>
    <row r="22" spans="1:7" ht="12.75" customHeight="1" thickBot="1">
      <c r="A22" s="46"/>
      <c r="B22" s="39"/>
      <c r="C22" s="69">
        <f>C21*E21</f>
        <v>604000</v>
      </c>
      <c r="D22" s="69"/>
      <c r="E22" s="69"/>
      <c r="F22" s="60"/>
      <c r="G22" s="2"/>
    </row>
    <row r="23" spans="1:7" ht="12.75" customHeight="1" thickBot="1">
      <c r="A23" s="46"/>
      <c r="B23" s="40"/>
      <c r="C23" s="69"/>
      <c r="D23" s="69"/>
      <c r="E23" s="69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 t="s">
        <v>62</v>
      </c>
      <c r="C25" s="7" t="s">
        <v>21</v>
      </c>
      <c r="D25" s="8">
        <v>115000</v>
      </c>
      <c r="E25" s="3">
        <v>1</v>
      </c>
      <c r="F25" s="8">
        <f>D25*E25</f>
        <v>115000</v>
      </c>
      <c r="G25" s="2"/>
    </row>
    <row r="26" spans="1:7" ht="24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65</v>
      </c>
      <c r="C26" s="3" t="s">
        <v>28</v>
      </c>
      <c r="D26" s="8">
        <v>26000</v>
      </c>
      <c r="E26" s="3">
        <v>1</v>
      </c>
      <c r="F26" s="8">
        <f t="shared" ref="F26:F33" si="1">D26*E26</f>
        <v>26000</v>
      </c>
      <c r="G26" s="2"/>
    </row>
    <row r="27" spans="1:7">
      <c r="A27" s="63"/>
      <c r="B27" s="11" t="s">
        <v>66</v>
      </c>
      <c r="C27" s="7" t="s">
        <v>35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63"/>
      <c r="B28" s="10" t="s">
        <v>67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3"/>
      <c r="B29" s="10" t="s">
        <v>68</v>
      </c>
      <c r="C29" s="7" t="s">
        <v>30</v>
      </c>
      <c r="D29" s="8">
        <v>30000</v>
      </c>
      <c r="E29" s="3">
        <v>1</v>
      </c>
      <c r="F29" s="8">
        <f t="shared" si="1"/>
        <v>30000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 t="s">
        <v>70</v>
      </c>
      <c r="C31" s="7" t="s">
        <v>69</v>
      </c>
      <c r="D31" s="8">
        <v>2000</v>
      </c>
      <c r="E31" s="3">
        <v>2</v>
      </c>
      <c r="F31" s="8">
        <f t="shared" si="1"/>
        <v>4000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 t="s">
        <v>71</v>
      </c>
      <c r="C33" s="7" t="s">
        <v>72</v>
      </c>
      <c r="D33" s="8">
        <v>20000</v>
      </c>
      <c r="E33" s="3">
        <v>1</v>
      </c>
      <c r="F33" s="8">
        <f t="shared" si="1"/>
        <v>20000</v>
      </c>
      <c r="G33" s="2"/>
    </row>
    <row r="34" spans="1:7" ht="13.5" customHeight="1">
      <c r="A34" s="32" t="s">
        <v>45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68">
        <f>SUM(F25:F33)</f>
        <v>195000</v>
      </c>
      <c r="D34" s="68"/>
      <c r="E34" s="70"/>
      <c r="F34" s="57" t="s">
        <v>20</v>
      </c>
      <c r="G34" s="2"/>
    </row>
    <row r="35" spans="1:7" ht="14.25" customHeight="1">
      <c r="A35" s="33"/>
      <c r="B35" s="44"/>
      <c r="C35" s="71"/>
      <c r="D35" s="71"/>
      <c r="E35" s="72"/>
      <c r="F35" s="58"/>
      <c r="G35" s="2"/>
    </row>
    <row r="36" spans="1:7" ht="16.5" customHeight="1">
      <c r="A36" s="19" t="s">
        <v>47</v>
      </c>
      <c r="B36" s="26"/>
      <c r="C36" s="17" t="s">
        <v>4</v>
      </c>
      <c r="D36" s="67">
        <f>SUM(C22,C34)</f>
        <v>799000</v>
      </c>
      <c r="E36" s="67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5">
        <f>D36*1.1-D36</f>
        <v>79900.000000000116</v>
      </c>
      <c r="E37" s="66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73" t="s">
        <v>73</v>
      </c>
      <c r="E38" s="74"/>
      <c r="F38" s="21"/>
      <c r="G38" s="2"/>
    </row>
    <row r="39" spans="1:7" ht="17.25" customHeight="1">
      <c r="A39" s="31" t="s">
        <v>44</v>
      </c>
      <c r="B39" s="34">
        <f>SUM(B36:B37)-B38</f>
        <v>0</v>
      </c>
      <c r="C39" s="17" t="s">
        <v>43</v>
      </c>
      <c r="D39" s="67">
        <v>9000</v>
      </c>
      <c r="E39" s="67"/>
      <c r="F39" s="67"/>
      <c r="G39" s="2"/>
    </row>
    <row r="40" spans="1:7" ht="16.5" customHeight="1">
      <c r="A40" s="31"/>
      <c r="B40" s="35"/>
      <c r="C40" s="28" t="s">
        <v>23</v>
      </c>
      <c r="D40" s="68">
        <f>IF(D38="현금(이체X)",D36,IF(D38="카드",D36+D36*13%,IF(D38="이체 및 현금영수증",D36+D36*10%,IF(D38="이체 및 세금계산서",D36+D36*10%,IF(D38="이체 및 세금계산서",D36+D36*10%,)))))-D39</f>
        <v>790000</v>
      </c>
      <c r="E40" s="68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49</v>
      </c>
      <c r="D1" s="23" t="s">
        <v>51</v>
      </c>
    </row>
    <row r="2" spans="1:4">
      <c r="A2" t="s">
        <v>38</v>
      </c>
      <c r="B2" t="s">
        <v>20</v>
      </c>
      <c r="C2" t="s">
        <v>54</v>
      </c>
      <c r="D2" t="s">
        <v>50</v>
      </c>
    </row>
    <row r="3" spans="1:4">
      <c r="A3" t="s">
        <v>39</v>
      </c>
      <c r="B3" t="s">
        <v>46</v>
      </c>
      <c r="D3" s="30" t="s">
        <v>52</v>
      </c>
    </row>
    <row r="4" spans="1:4">
      <c r="A4" t="s">
        <v>40</v>
      </c>
      <c r="B4" s="22">
        <f>Sheet1!D36-(Sheet1!B36/1.3)</f>
        <v>799000</v>
      </c>
    </row>
    <row r="5" spans="1:4">
      <c r="A5" t="s">
        <v>55</v>
      </c>
    </row>
    <row r="6" spans="1:4">
      <c r="A6" t="s">
        <v>53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2020-02-09T07:19:29Z</cp:lastPrinted>
  <dcterms:created xsi:type="dcterms:W3CDTF">2019-03-28T03:58:09Z</dcterms:created>
  <dcterms:modified xsi:type="dcterms:W3CDTF">2020-02-09T07:58:38Z</dcterms:modified>
</cp:coreProperties>
</file>