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87A35C2B-1941-427D-9DA5-CB27E1EE867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9" i="1" s="1"/>
  <c r="F36" i="1" l="1"/>
  <c r="B4" i="2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<sst xmlns="http://schemas.openxmlformats.org/spreadsheetml/2006/main" count="87" uniqueCount="80">
  <si>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</si>
  <si>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</si>
  <si>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</si>
  <si>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</si>
  <si>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</si>
  <si>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</si>
  <si>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</si>
  <si>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</si>
  <si>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</si>
  <si>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</si>
  <si>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</si>
  <si>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</si>
  <si>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</si>
  <si>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</si>
  <si>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</si>
  <si>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</si>
  <si>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</si>
  <si>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</si>
  <si>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</si>
  <si>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</si>
  <si>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</si>
  <si>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</si>
  <si>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</si>
  <si>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</si>
  <si>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</si>
  <si>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</si>
  <si>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</si>
  <si>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</si>
  <si>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</si>
  <si>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</si>
  <si>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</si>
  <si>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</si>
  <si>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</si>
  <si>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</si>
  <si>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</si>
  <si>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</si>
  <si>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</si>
  <si>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</si>
  <si>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</si>
  <si>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</si>
  <si>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</si>
  <si>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</si>
  <si>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</si>
  <si>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</si>
  <si>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</si>
  <si>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</si>
  <si>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</si>
  <si>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</si>
  <si>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</si>
  <si>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</si>
  <si>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</si>
  <si>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</si>
  <si>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</si>
  <si>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</si>
  <si>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</si>
  <si>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</si>
  <si>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</si>
  <si>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</si>
  <si>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</si>
  <si>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</si>
  <si>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</si>
  <si>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</si>
  <si>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</si>
  <si>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</si>
  <si>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</si>
  <si>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</si>
  <si>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</si>
  <si>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</si>
  <si>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</si>
  <si>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인텔 펜티엄 골드 G5400 (커피레이크) (정품)</t>
    <phoneticPr fontId="1" type="noConversion"/>
  </si>
  <si>
    <t>ASRock H310CM-HDV</t>
    <phoneticPr fontId="1" type="noConversion"/>
  </si>
  <si>
    <t>DAVEN 스텔라 미니</t>
    <phoneticPr fontId="1" type="noConversion"/>
  </si>
  <si>
    <t>인텔 기본 정품쿨러</t>
    <phoneticPr fontId="1" type="noConversion"/>
  </si>
  <si>
    <t>UHD 610 내장그래픽</t>
    <phoneticPr fontId="1" type="noConversion"/>
  </si>
  <si>
    <t>오민우</t>
    <phoneticPr fontId="1" type="noConversion"/>
  </si>
  <si>
    <t>삼성전자 DDR4 4G PC4-21300 (정품)</t>
    <phoneticPr fontId="1" type="noConversion"/>
  </si>
  <si>
    <t>Western Digital WD Green SSD (120GB)</t>
    <phoneticPr fontId="1" type="noConversion"/>
  </si>
  <si>
    <t>아이구주 ELPIS SP-400EL</t>
    <phoneticPr fontId="1" type="noConversion"/>
  </si>
  <si>
    <t>조정금</t>
    <phoneticPr fontId="1" type="noConversion"/>
  </si>
  <si>
    <t>이체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</si>
</sst>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74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>
        <v>1088841318</v>
      </c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43911</v>
      </c>
      <c r="C3" s="19" t="s">
        <v>55</v>
      </c>
      <c r="D3" s="25"/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2.5" customHeight="1">
      <c r="A6" s="101" t="s">
        <v>29</v>
      </c>
      <c r="B6" s="102"/>
      <c r="C6" s="59" t="s">
        <v>69</v>
      </c>
      <c r="D6" s="60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2.5" customHeight="1">
      <c r="A7" s="103"/>
      <c r="B7" s="104"/>
      <c r="C7" s="59" t="s">
        <v>72</v>
      </c>
      <c r="D7" s="60"/>
      <c r="E7" s="30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2.5" customHeight="1">
      <c r="A8" s="103"/>
      <c r="B8" s="104"/>
      <c r="C8" s="59" t="s">
        <v>70</v>
      </c>
      <c r="D8" s="60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22.5" customHeight="1">
      <c r="A9" s="103"/>
      <c r="B9" s="104"/>
      <c r="C9" s="59" t="s">
        <v>75</v>
      </c>
      <c r="D9" s="60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2.5" customHeight="1">
      <c r="A10" s="103"/>
      <c r="B10" s="104"/>
      <c r="C10" s="59" t="s">
        <v>73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2.5" customHeight="1">
      <c r="A11" s="103"/>
      <c r="B11" s="104"/>
      <c r="C11" s="59" t="s">
        <v>76</v>
      </c>
      <c r="D11" s="60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2.5" customHeight="1">
      <c r="A12" s="103"/>
      <c r="B12" s="104"/>
      <c r="C12" s="59"/>
      <c r="D12" s="60"/>
      <c r="E12" s="3"/>
      <c r="F12" s="6"/>
      <c r="G12" s="3"/>
      <c r="H12" s="6">
        <f t="shared" si="0"/>
        <v>0</v>
      </c>
      <c r="I12" s="2"/>
    </row>
    <row r="13" spans="1:9" ht="22.5" customHeight="1">
      <c r="A13" s="103"/>
      <c r="B13" s="104"/>
      <c r="C13" s="48"/>
      <c r="D13" s="49"/>
      <c r="E13" s="3"/>
      <c r="F13" s="6"/>
      <c r="G13" s="3"/>
      <c r="H13" s="6">
        <f t="shared" si="0"/>
        <v>0</v>
      </c>
      <c r="I13" s="2"/>
    </row>
    <row r="14" spans="1:9" ht="22.5" customHeight="1">
      <c r="A14" s="103"/>
      <c r="B14" s="104"/>
      <c r="C14" s="48" t="s">
        <v>71</v>
      </c>
      <c r="D14" s="49"/>
      <c r="E14" s="3" t="s">
        <v>11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2.5" customHeight="1">
      <c r="A15" s="103"/>
      <c r="B15" s="104"/>
      <c r="C15" s="48" t="s">
        <v>77</v>
      </c>
      <c r="D15" s="49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2.5" customHeight="1">
      <c r="A16" s="103"/>
      <c r="B16" s="104"/>
      <c r="C16" s="55" t="s">
        <v>49</v>
      </c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30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27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16</v>
      </c>
      <c r="D20" s="41"/>
      <c r="E20" s="61">
        <f>SUM(H6:H19)</f>
        <v>315000</v>
      </c>
      <c r="F20" s="61"/>
      <c r="G20" s="24">
        <v>1</v>
      </c>
      <c r="H20" s="100" t="s">
        <v>18</v>
      </c>
      <c r="I20" s="2"/>
    </row>
    <row r="21" spans="1:9" ht="12.75" customHeight="1">
      <c r="A21" s="103"/>
      <c r="B21" s="104"/>
      <c r="C21" s="41"/>
      <c r="D21" s="41"/>
      <c r="E21" s="61">
        <f>E20*G20</f>
        <v>315000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22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19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50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28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24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25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26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38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18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315000</v>
      </c>
      <c r="G35" s="109"/>
      <c r="H35" s="9" t="s">
        <v>18</v>
      </c>
      <c r="I35" s="2"/>
    </row>
    <row r="36" spans="1:9" ht="16.5" customHeight="1">
      <c r="A36" s="67" t="s">
        <v>41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20</v>
      </c>
      <c r="F36" s="107">
        <f>F35*1.1-F35</f>
        <v>31500</v>
      </c>
      <c r="G36" s="108"/>
      <c r="H36" s="10"/>
      <c r="I36" s="2"/>
    </row>
    <row r="37" spans="1:9" ht="17.25" customHeight="1">
      <c r="A37" s="67" t="s">
        <v>36</v>
      </c>
      <c r="B37" s="68"/>
      <c r="C37" s="83"/>
      <c r="D37" s="84"/>
      <c r="E37" s="8" t="s">
        <v>34</v>
      </c>
      <c r="F37" s="65" t="s">
        <v>66</v>
      </c>
      <c r="G37" s="66"/>
      <c r="H37" s="11" t="s">
        <v>79</v>
      </c>
      <c r="I37" s="2"/>
    </row>
    <row r="38" spans="1:9" ht="19.5" customHeight="1">
      <c r="A38" s="75" t="s">
        <v>37</v>
      </c>
      <c r="B38" s="76"/>
      <c r="C38" s="85">
        <f>SUM(C35:C36)-C37</f>
        <v>0</v>
      </c>
      <c r="D38" s="86"/>
      <c r="E38" s="29" t="s">
        <v>78</v>
      </c>
      <c r="F38" s="65">
        <v>10000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21</v>
      </c>
      <c r="F39" s="61">
        <f>IF(F37="현금(이체X)",F35,IF(F37="카드",F35+F35*13%,IF(F37="이체 및 현금영수증",F35+F35*10%,IF(F37="이체 및 세금계산서",F35+F35*10%,IF(F37="이체 및 세금계산서",F35+F35*10%,)))))-F38</f>
        <v>305000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35</v>
      </c>
      <c r="B1" t="s">
        <v>23</v>
      </c>
      <c r="C1" t="s">
        <v>42</v>
      </c>
      <c r="D1" s="13" t="s">
        <v>44</v>
      </c>
      <c r="E1" s="31" t="s">
        <v>67</v>
      </c>
      <c r="F1" s="31"/>
    </row>
    <row r="2" spans="1:6">
      <c r="A2" t="s">
        <v>31</v>
      </c>
      <c r="B2" t="s">
        <v>18</v>
      </c>
      <c r="C2" t="s">
        <v>47</v>
      </c>
      <c r="D2" t="s">
        <v>43</v>
      </c>
    </row>
    <row r="3" spans="1:6">
      <c r="A3" t="s">
        <v>32</v>
      </c>
      <c r="B3" t="s">
        <v>39</v>
      </c>
      <c r="D3" s="16" t="s">
        <v>45</v>
      </c>
    </row>
    <row r="4" spans="1:6">
      <c r="A4" t="s">
        <v>33</v>
      </c>
      <c r="B4" s="12">
        <f>Sheet1!F35-(Sheet1!C35/1.3)</f>
        <v>315000</v>
      </c>
    </row>
    <row r="5" spans="1:6">
      <c r="A5" t="s">
        <v>48</v>
      </c>
    </row>
    <row r="6" spans="1:6">
      <c r="A6" t="s">
        <v>46</v>
      </c>
    </row>
    <row r="7" spans="1:6">
      <c r="A7" t="s">
        <v>17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2020-03-21T07:44:21Z</dcterms:modified>
</cp:coreProperties>
</file>