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3060" yWindow="465" windowWidth="21600" windowHeight="1450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<sst xmlns="http://schemas.openxmlformats.org/spreadsheetml/2006/main" count="94" uniqueCount="81">
  <si>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</si>
  <si>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</si>
  <si>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</si>
  <si>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</si>
  <si>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</si>
  <si>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</si>
  <si>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</si>
  <si>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</si>
  <si>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</si>
  <si>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</si>
  <si>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</si>
  <si>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</si>
  <si>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</si>
  <si>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</si>
  <si>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</si>
  <si>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</si>
  <si>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</si>
  <si>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</si>
  <si>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</si>
  <si>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</si>
  <si>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</si>
  <si>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</si>
  <si>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</si>
  <si>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</si>
  <si>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</si>
  <si>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</si>
  <si>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</si>
  <si>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</si>
  <si>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</si>
  <si>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</si>
  <si>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</si>
  <si>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</si>
  <si>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</si>
  <si>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</si>
  <si>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</si>
  <si>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</si>
  <si>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</si>
  <si>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</si>
  <si>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</si>
  <si>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</si>
  <si>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</si>
  <si>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</si>
  <si>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</si>
  <si>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</si>
  <si>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</si>
  <si>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</si>
  <si>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</si>
  <si>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</si>
  <si>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</si>
  <si>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</si>
  <si>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</si>
  <si>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</si>
  <si>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</si>
  <si>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</si>
  <si>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</si>
  <si>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</si>
  <si>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</si>
  <si>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</si>
  <si>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</si>
  <si>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</si>
  <si>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</si>
  <si>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</si>
  <si>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</si>
  <si>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</si>
  <si>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</si>
  <si>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</si>
  <si>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</si>
  <si>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</si>
  <si>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</si>
  <si>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</si>
  <si>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</si>
  <si>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</si>
  <si>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</si>
  <si>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</si>
  <si>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>㈜ 에노존</t>
    <phoneticPr fontId="1" type="noConversion"/>
  </si>
  <si>
    <t>010-7597-2803</t>
    <phoneticPr fontId="1" type="noConversion"/>
  </si>
  <si>
    <t>공유기</t>
    <phoneticPr fontId="1" type="noConversion"/>
  </si>
  <si>
    <t>허브</t>
    <phoneticPr fontId="1" type="noConversion"/>
  </si>
  <si>
    <t>EFM ipTIME A2003NS-MU</t>
    <phoneticPr fontId="1" type="noConversion"/>
  </si>
  <si>
    <t>넥스트 NEXT-1016GS 16포트 기가허브</t>
    <phoneticPr fontId="1" type="noConversion"/>
  </si>
  <si>
    <t>EFM ipTIME H6008 기가스위치허브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</si>
</sst>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31" sqref="C31:D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2" t="s">
        <v>40</v>
      </c>
      <c r="B1" s="35" t="s">
        <v>74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8" t="s">
        <v>75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45216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/>
      <c r="D6" s="56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69"/>
      <c r="B7" s="70"/>
      <c r="C7" s="55"/>
      <c r="D7" s="56"/>
      <c r="E7" s="21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69"/>
      <c r="B8" s="70"/>
      <c r="C8" s="123"/>
      <c r="D8" s="124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69"/>
      <c r="B9" s="70"/>
      <c r="C9" s="55"/>
      <c r="D9" s="56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69"/>
      <c r="B10" s="70"/>
      <c r="C10" s="55"/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/>
      <c r="D12" s="56"/>
      <c r="E12" s="3" t="s">
        <v>10</v>
      </c>
      <c r="F12" s="6"/>
      <c r="G12" s="3"/>
      <c r="H12" s="6">
        <f t="shared" si="0"/>
        <v>0</v>
      </c>
      <c r="I12" s="2"/>
    </row>
    <row r="13" spans="1:9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/>
      <c r="D14" s="50"/>
      <c r="E14" s="3" t="s">
        <v>68</v>
      </c>
      <c r="F14" s="6"/>
      <c r="G14" s="3"/>
      <c r="H14" s="6">
        <f t="shared" si="0"/>
        <v>0</v>
      </c>
      <c r="I14" s="2"/>
    </row>
    <row r="15" spans="1:9" ht="24" customHeight="1">
      <c r="A15" s="69"/>
      <c r="B15" s="70"/>
      <c r="C15" s="49"/>
      <c r="D15" s="50"/>
      <c r="E15" s="3" t="s">
        <v>69</v>
      </c>
      <c r="F15" s="6"/>
      <c r="G15" s="3"/>
      <c r="H15" s="6">
        <f t="shared" si="0"/>
        <v>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/>
      <c r="D17" s="61"/>
      <c r="E17" s="4" t="s">
        <v>71</v>
      </c>
      <c r="F17" s="7"/>
      <c r="G17" s="4"/>
      <c r="H17" s="6">
        <f t="shared" si="0"/>
        <v>0</v>
      </c>
      <c r="I17" s="2"/>
    </row>
    <row r="18" spans="1:9">
      <c r="A18" s="69"/>
      <c r="B18" s="70"/>
      <c r="C18" s="77"/>
      <c r="D18" s="61"/>
      <c r="E18" s="4" t="s">
        <v>72</v>
      </c>
      <c r="F18" s="7"/>
      <c r="G18" s="4"/>
      <c r="H18" s="6"/>
      <c r="I18" s="2"/>
    </row>
    <row r="19" spans="1:9">
      <c r="A19" s="69"/>
      <c r="B19" s="70"/>
      <c r="C19" s="53"/>
      <c r="D19" s="54"/>
      <c r="E19" s="3" t="s">
        <v>73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0</v>
      </c>
      <c r="F21" s="62"/>
      <c r="G21" s="23"/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78</v>
      </c>
      <c r="D25" s="50"/>
      <c r="E25" s="5" t="s">
        <v>76</v>
      </c>
      <c r="F25" s="6">
        <v>49000</v>
      </c>
      <c r="G25" s="3">
        <v>2</v>
      </c>
      <c r="H25" s="6">
        <f>F25*G25</f>
        <v>98000</v>
      </c>
      <c r="I25" s="2"/>
    </row>
    <row r="26" spans="1:9" ht="25.15" customHeight="1">
      <c r="A26" s="95" t="s">
        <v>60</v>
      </c>
      <c r="B26" s="96"/>
      <c r="C26" s="78" t="s">
        <v>80</v>
      </c>
      <c r="D26" s="78"/>
      <c r="E26" s="5" t="s">
        <v>77</v>
      </c>
      <c r="F26" s="6">
        <v>32000</v>
      </c>
      <c r="G26" s="3">
        <v>2</v>
      </c>
      <c r="H26" s="6">
        <f>F26*G26</f>
        <v>64000</v>
      </c>
      <c r="I26" s="2"/>
    </row>
    <row r="27" spans="1:9">
      <c r="A27" s="97"/>
      <c r="B27" s="98"/>
      <c r="C27" s="78" t="s">
        <v>79</v>
      </c>
      <c r="D27" s="78"/>
      <c r="E27" s="5" t="s">
        <v>77</v>
      </c>
      <c r="F27" s="6">
        <v>88000</v>
      </c>
      <c r="G27" s="3">
        <v>1</v>
      </c>
      <c r="H27" s="6">
        <f t="shared" ref="H27:H33" si="1">F27*G27</f>
        <v>88000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250000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250000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25000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7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0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4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275000</v>
      </c>
      <c r="G40" s="128"/>
      <c r="H40" s="2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6">
        <f>F40-(F37+F36)</f>
        <v>0</v>
      </c>
      <c r="I41" s="2"/>
    </row>
    <row r="42" spans="1:9" ht="16.5" customHeight="1">
      <c r="B42" s="34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250000</v>
      </c>
    </row>
    <row r="4" spans="1:7">
      <c r="A4" t="s">
        <v>54</v>
      </c>
      <c r="B4" s="29" t="s">
        <v>52</v>
      </c>
      <c r="C4" s="31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2">
        <f>(F3-C4)*C5</f>
        <v>-275000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0" t="s">
        <v>53</v>
      </c>
      <c r="C9" s="33"/>
      <c r="D9" t="s">
        <v>49</v>
      </c>
      <c r="G9" s="32">
        <f>((F3*C10)-C9)/C10</f>
        <v>249999.99999999997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2">
        <f>ROUND(G9,-3)</f>
        <v>250000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19" t="s">
        <v>59</v>
      </c>
      <c r="D2" t="s">
        <v>29</v>
      </c>
    </row>
    <row r="3" spans="1:5">
      <c r="A3" t="s">
        <v>19</v>
      </c>
      <c r="B3" t="s">
        <v>25</v>
      </c>
      <c r="C3" s="19" t="s">
        <v>58</v>
      </c>
      <c r="D3" s="13" t="s">
        <v>31</v>
      </c>
    </row>
    <row r="4" spans="1:5">
      <c r="A4" t="s">
        <v>20</v>
      </c>
      <c r="B4" s="11">
        <f>Sheet1!F36-(Sheet1!C36)</f>
        <v>250000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19"/>
    </row>
    <row r="18" spans="1:1">
      <c r="A18" s="19"/>
    </row>
    <row r="19" spans="1:1">
      <c r="A19" s="19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2023-10-17T08:46:38Z</cp:lastPrinted>
  <dcterms:created xsi:type="dcterms:W3CDTF">2019-03-28T03:58:09Z</dcterms:created>
  <dcterms:modified xsi:type="dcterms:W3CDTF">2023-10-17T08:46:44Z</dcterms:modified>
</cp:coreProperties>
</file>