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3060" yWindow="465" windowWidth="21600" windowHeight="1450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<sst xmlns="http://schemas.openxmlformats.org/spreadsheetml/2006/main" count="98" uniqueCount="86">
  <si>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</si>
  <si>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</si>
  <si>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</si>
  <si>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</si>
  <si>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</si>
  <si>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</si>
  <si>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</si>
  <si>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</si>
  <si>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</si>
  <si>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</si>
  <si>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</si>
  <si>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</si>
  <si>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</si>
  <si>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</si>
  <si>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</si>
  <si>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</si>
  <si>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</si>
  <si>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</si>
  <si>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</si>
  <si>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</si>
  <si>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</si>
  <si>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</si>
  <si>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</si>
  <si>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</si>
  <si>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</si>
  <si>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</si>
  <si>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</si>
  <si>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</si>
  <si>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</si>
  <si>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</si>
  <si>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</si>
  <si>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</si>
  <si>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</si>
  <si>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</si>
  <si>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</si>
  <si>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</si>
  <si>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</si>
  <si>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</si>
  <si>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</si>
  <si>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</si>
  <si>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</si>
  <si>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</si>
  <si>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</si>
  <si>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</si>
  <si>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</si>
  <si>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</si>
  <si>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</si>
  <si>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</si>
  <si>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</si>
  <si>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</si>
  <si>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</si>
  <si>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</si>
  <si>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</si>
  <si>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</si>
  <si>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</si>
  <si>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</si>
  <si>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</si>
  <si>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</si>
  <si>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</si>
  <si>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</si>
  <si>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</si>
  <si>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</si>
  <si>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</si>
  <si>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</si>
  <si>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</si>
  <si>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</si>
  <si>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</si>
  <si>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</si>
  <si>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</si>
  <si>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</si>
  <si>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</si>
  <si>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</si>
  <si>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</si>
  <si>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</si>
  <si>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</si>
  <si>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</si>
  <si>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DEEPCOOL AG620</t>
    <phoneticPr fontId="1" type="noConversion"/>
  </si>
  <si>
    <t>ZOTAC GAMING 지포스 RTX 3060 TWIN Edge D6 8GB</t>
    <phoneticPr fontId="1" type="noConversion"/>
  </si>
  <si>
    <t>삼성전자 990 PRO M.2 NVMe (1TB)</t>
    <phoneticPr fontId="1" type="noConversion"/>
  </si>
  <si>
    <t>DAVEN D0 MESH 아크릴 (블랙)</t>
    <phoneticPr fontId="1" type="noConversion"/>
  </si>
  <si>
    <t>삼성전자 DDR4-3200 (16GB)</t>
    <phoneticPr fontId="1" type="noConversion"/>
  </si>
  <si>
    <t>어댑트</t>
    <phoneticPr fontId="1" type="noConversion"/>
  </si>
  <si>
    <t>마이크로닉스 Classic II 풀체인지 600W 80PLUS BRONZE 230V EU</t>
    <phoneticPr fontId="1" type="noConversion"/>
  </si>
  <si>
    <t>VGA</t>
    <phoneticPr fontId="1" type="noConversion"/>
  </si>
  <si>
    <t>인텔 코어i7-14세대 14700K (랩터레이크 리프레시) (정품)</t>
    <phoneticPr fontId="1" type="noConversion"/>
  </si>
  <si>
    <t>MSI B760M 박격포 DDR4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</si>
</sst>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E6" sqref="E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39</v>
      </c>
      <c r="B1" s="19" t="s">
        <v>81</v>
      </c>
      <c r="C1" s="38" t="s">
        <v>62</v>
      </c>
      <c r="D1" s="39"/>
      <c r="E1" s="112"/>
      <c r="F1" s="113"/>
      <c r="G1" s="113"/>
      <c r="H1" s="114"/>
    </row>
    <row r="2" spans="1:9" ht="22.5" customHeight="1">
      <c r="A2" s="15" t="s">
        <v>33</v>
      </c>
      <c r="B2" s="29"/>
      <c r="C2" s="40"/>
      <c r="D2" s="41"/>
      <c r="E2" s="115"/>
      <c r="F2" s="36"/>
      <c r="G2" s="36"/>
      <c r="H2" s="116"/>
    </row>
    <row r="3" spans="1:9" ht="22.5" customHeight="1">
      <c r="A3" s="15" t="s">
        <v>34</v>
      </c>
      <c r="B3" s="16">
        <f ca="1">TODAY()</f>
        <v>45259</v>
      </c>
      <c r="C3" s="15" t="s">
        <v>35</v>
      </c>
      <c r="D3" s="18"/>
      <c r="E3" s="115"/>
      <c r="F3" s="36"/>
      <c r="G3" s="36"/>
      <c r="H3" s="116"/>
    </row>
    <row r="4" spans="1:9" ht="22.5" customHeight="1">
      <c r="A4" s="14" t="s">
        <v>32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61</v>
      </c>
      <c r="B6" s="68"/>
      <c r="C6" s="55" t="s">
        <v>84</v>
      </c>
      <c r="D6" s="56"/>
      <c r="E6" s="3" t="s">
        <v>6</v>
      </c>
      <c r="F6" s="6">
        <v>570000</v>
      </c>
      <c r="G6" s="3">
        <v>1</v>
      </c>
      <c r="H6" s="6">
        <f>F6*G6</f>
        <v>570000</v>
      </c>
      <c r="I6" s="2"/>
    </row>
    <row r="7" spans="1:9" ht="24" customHeight="1">
      <c r="A7" s="69"/>
      <c r="B7" s="70"/>
      <c r="C7" s="55" t="s">
        <v>76</v>
      </c>
      <c r="D7" s="56"/>
      <c r="E7" s="22" t="s">
        <v>10</v>
      </c>
      <c r="F7" s="6">
        <v>49000</v>
      </c>
      <c r="G7" s="3">
        <v>1</v>
      </c>
      <c r="H7" s="6">
        <f t="shared" ref="H7:H20" si="0">F7*G7</f>
        <v>49000</v>
      </c>
      <c r="I7" s="2"/>
    </row>
    <row r="8" spans="1:9" ht="25.5" customHeight="1">
      <c r="A8" s="69"/>
      <c r="B8" s="70"/>
      <c r="C8" s="123" t="s">
        <v>85</v>
      </c>
      <c r="D8" s="124"/>
      <c r="E8" s="3" t="s">
        <v>7</v>
      </c>
      <c r="F8" s="6">
        <v>185000</v>
      </c>
      <c r="G8" s="3">
        <v>1</v>
      </c>
      <c r="H8" s="6">
        <f t="shared" si="0"/>
        <v>185000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50000</v>
      </c>
      <c r="G9" s="3">
        <v>4</v>
      </c>
      <c r="H9" s="6">
        <f t="shared" si="0"/>
        <v>200000</v>
      </c>
      <c r="I9" s="2"/>
    </row>
    <row r="10" spans="1:9" ht="24" customHeight="1">
      <c r="A10" s="69"/>
      <c r="B10" s="70"/>
      <c r="C10" s="55" t="s">
        <v>77</v>
      </c>
      <c r="D10" s="56"/>
      <c r="E10" s="3" t="s">
        <v>83</v>
      </c>
      <c r="F10" s="6">
        <v>371000</v>
      </c>
      <c r="G10" s="3">
        <v>1</v>
      </c>
      <c r="H10" s="6">
        <f t="shared" si="0"/>
        <v>371000</v>
      </c>
      <c r="I10" s="2"/>
    </row>
    <row r="11" spans="1:9" ht="24" customHeight="1">
      <c r="A11" s="69"/>
      <c r="B11" s="70"/>
      <c r="C11" s="57"/>
      <c r="D11" s="58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78</v>
      </c>
      <c r="D12" s="56"/>
      <c r="E12" s="3" t="s">
        <v>9</v>
      </c>
      <c r="F12" s="6">
        <v>186000</v>
      </c>
      <c r="G12" s="3">
        <v>1</v>
      </c>
      <c r="H12" s="6">
        <f t="shared" si="0"/>
        <v>186000</v>
      </c>
      <c r="I12" s="2"/>
    </row>
    <row r="13" spans="1:9">
      <c r="A13" s="69"/>
      <c r="B13" s="70"/>
      <c r="C13" s="49"/>
      <c r="D13" s="50"/>
      <c r="E13" s="3" t="s">
        <v>66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79</v>
      </c>
      <c r="D14" s="50"/>
      <c r="E14" s="3" t="s">
        <v>67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69"/>
      <c r="B15" s="70"/>
      <c r="C15" s="49" t="s">
        <v>82</v>
      </c>
      <c r="D15" s="50"/>
      <c r="E15" s="3" t="s">
        <v>68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9"/>
      <c r="B16" s="70"/>
      <c r="C16" s="51"/>
      <c r="D16" s="52"/>
      <c r="E16" s="3" t="s">
        <v>69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71</v>
      </c>
      <c r="D17" s="61"/>
      <c r="E17" s="4" t="s">
        <v>70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72</v>
      </c>
      <c r="D18" s="61"/>
      <c r="E18" s="4" t="s">
        <v>74</v>
      </c>
      <c r="F18" s="7"/>
      <c r="G18" s="4"/>
      <c r="H18" s="6"/>
      <c r="I18" s="2"/>
    </row>
    <row r="19" spans="1:9">
      <c r="A19" s="69"/>
      <c r="B19" s="70"/>
      <c r="C19" s="53" t="s">
        <v>73</v>
      </c>
      <c r="D19" s="54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63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65</v>
      </c>
      <c r="B21" s="72"/>
      <c r="C21" s="46" t="s">
        <v>11</v>
      </c>
      <c r="D21" s="46"/>
      <c r="E21" s="62">
        <f>SUM(H6:H20)</f>
        <v>1740000</v>
      </c>
      <c r="F21" s="62"/>
      <c r="G21" s="24">
        <v>2</v>
      </c>
      <c r="H21" s="122" t="s">
        <v>13</v>
      </c>
      <c r="I21" s="2"/>
    </row>
    <row r="22" spans="1:9" ht="12.75" customHeight="1">
      <c r="A22" s="73"/>
      <c r="B22" s="74"/>
      <c r="C22" s="46"/>
      <c r="D22" s="46"/>
      <c r="E22" s="62">
        <f>E21*G21</f>
        <v>3480000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16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59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23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13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26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3480000</v>
      </c>
      <c r="G36" s="127"/>
      <c r="H36" s="9" t="s">
        <v>13</v>
      </c>
      <c r="I36" s="2"/>
    </row>
    <row r="37" spans="1:9" ht="16.5" customHeight="1">
      <c r="A37" s="93" t="s">
        <v>25</v>
      </c>
      <c r="B37" s="94"/>
      <c r="C37" s="81" t="b">
        <f>IF(F38="카드+현금",Sheet3!C9,IF(F38="현금+카드",Sheet3!C6))</f>
        <v>0</v>
      </c>
      <c r="D37" s="82"/>
      <c r="E37" s="8" t="s">
        <v>14</v>
      </c>
      <c r="F37" s="125">
        <f>F36*1.1-F36</f>
        <v>348000.00000000047</v>
      </c>
      <c r="G37" s="126"/>
      <c r="H37" s="10"/>
      <c r="I37" s="2"/>
    </row>
    <row r="38" spans="1:9" ht="17.25" customHeight="1">
      <c r="A38" s="93" t="s">
        <v>21</v>
      </c>
      <c r="B38" s="94"/>
      <c r="C38" s="106"/>
      <c r="D38" s="107"/>
      <c r="E38" s="8" t="s">
        <v>20</v>
      </c>
      <c r="F38" s="79" t="s">
        <v>60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22</v>
      </c>
      <c r="B39" s="102"/>
      <c r="C39" s="108">
        <f>SUM(C36:C37)-C38</f>
        <v>0</v>
      </c>
      <c r="D39" s="109"/>
      <c r="E39" s="21" t="s">
        <v>64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15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3828000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43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40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54</v>
      </c>
      <c r="B3" s="36"/>
      <c r="C3" s="36"/>
      <c r="E3" t="s">
        <v>47</v>
      </c>
      <c r="F3">
        <f>Sheet1!F36</f>
        <v>3480000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14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3278000.0000000005</v>
      </c>
      <c r="D6" t="s">
        <v>50</v>
      </c>
    </row>
    <row r="8" spans="1:7">
      <c r="A8" s="36" t="s">
        <v>55</v>
      </c>
      <c r="B8" s="36"/>
      <c r="C8" s="36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3480000</v>
      </c>
    </row>
    <row r="10" spans="1:7">
      <c r="B10" t="s">
        <v>14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3480000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17</v>
      </c>
      <c r="C1" t="s">
        <v>27</v>
      </c>
      <c r="D1" s="12" t="s">
        <v>29</v>
      </c>
      <c r="E1" s="12" t="s">
        <v>29</v>
      </c>
    </row>
    <row r="2" spans="1:5">
      <c r="A2" t="s">
        <v>41</v>
      </c>
      <c r="B2" t="s">
        <v>13</v>
      </c>
      <c r="C2" s="20" t="s">
        <v>58</v>
      </c>
      <c r="D2" t="s">
        <v>28</v>
      </c>
    </row>
    <row r="3" spans="1:5">
      <c r="A3" t="s">
        <v>18</v>
      </c>
      <c r="B3" t="s">
        <v>24</v>
      </c>
      <c r="C3" s="20" t="s">
        <v>57</v>
      </c>
      <c r="D3" s="13" t="s">
        <v>30</v>
      </c>
    </row>
    <row r="4" spans="1:5">
      <c r="A4" t="s">
        <v>19</v>
      </c>
      <c r="B4" s="11">
        <f>Sheet1!F36-(Sheet1!C36)</f>
        <v>3480000</v>
      </c>
    </row>
    <row r="5" spans="1:5">
      <c r="A5" t="s">
        <v>56</v>
      </c>
      <c r="B5" s="11"/>
    </row>
    <row r="6" spans="1:5">
      <c r="A6" t="s">
        <v>31</v>
      </c>
    </row>
    <row r="7" spans="1:5">
      <c r="A7" t="s">
        <v>42</v>
      </c>
    </row>
    <row r="8" spans="1:5">
      <c r="A8" t="s">
        <v>12</v>
      </c>
      <c r="B8" s="11">
        <v>60000</v>
      </c>
    </row>
    <row r="9" spans="1:5">
      <c r="A9" t="s">
        <v>38</v>
      </c>
      <c r="B9" s="11">
        <v>70000</v>
      </c>
    </row>
    <row r="10" spans="1:5">
      <c r="A10" t="s">
        <v>36</v>
      </c>
      <c r="B10" s="11">
        <v>80000</v>
      </c>
    </row>
    <row r="11" spans="1:5">
      <c r="A11" t="s">
        <v>37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2023-11-29T04:14:54Z</cp:lastPrinted>
  <dcterms:created xsi:type="dcterms:W3CDTF">2019-03-28T03:58:09Z</dcterms:created>
  <dcterms:modified xsi:type="dcterms:W3CDTF">2023-11-29T04:15:11Z</dcterms:modified>
</cp:coreProperties>
</file>