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B3B12F7B-ADAF-4FA3-8369-C49FBC0041A7}" xr6:coauthVersionLast="45" xr6:coauthVersionMax="45" xr10:uidLastSave="{01688297-84A0-4313-A116-9D14947FDBAC}"/>
  <bookViews>
    <workbookView xWindow="1740" yWindow="301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<sst xmlns="http://schemas.openxmlformats.org/spreadsheetml/2006/main" count="90" uniqueCount="81">
  <si>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</si>
  <si>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</si>
  <si>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</si>
  <si>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</si>
  <si>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</si>
  <si>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</si>
  <si>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</si>
  <si>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</si>
  <si>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</si>
  <si>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</si>
  <si>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</si>
  <si>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</si>
  <si>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</si>
  <si>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</si>
  <si>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</si>
  <si>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</si>
  <si>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</si>
  <si>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</si>
  <si>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</si>
  <si>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</si>
  <si>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</si>
  <si>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</si>
  <si>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</si>
  <si>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</si>
  <si>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</si>
  <si>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</si>
  <si>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</si>
  <si>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</si>
  <si>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</si>
  <si>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</si>
  <si>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</si>
  <si>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</si>
  <si>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</si>
  <si>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</si>
  <si>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</si>
  <si>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</si>
  <si>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</si>
  <si>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</si>
  <si>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</si>
  <si>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</si>
  <si>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</si>
  <si>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</si>
  <si>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</si>
  <si>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</si>
  <si>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</si>
  <si>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</si>
  <si>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</si>
  <si>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</si>
  <si>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</si>
  <si>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</si>
  <si>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</si>
  <si>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</si>
  <si>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</si>
  <si>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</si>
  <si>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</si>
  <si>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</si>
  <si>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</si>
  <si>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</si>
  <si>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</si>
  <si>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</si>
  <si>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</si>
  <si>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</si>
  <si>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</si>
  <si>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</si>
  <si>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</si>
  <si>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ASRock H410M-HVS</t>
    <phoneticPr fontId="1" type="noConversion"/>
  </si>
  <si>
    <t>삼성전자 DDR4-2666 (8GB)</t>
    <phoneticPr fontId="1" type="noConversion"/>
  </si>
  <si>
    <t>MSI 라데온 RX 570 아머 OC D5 4GB</t>
    <phoneticPr fontId="1" type="noConversion"/>
  </si>
  <si>
    <t>Western Digital WD BLUE SN550 M.2 NVMe (500GB)</t>
    <phoneticPr fontId="1" type="noConversion"/>
  </si>
  <si>
    <t>ABKO NCORE 베놈 식스LED 강화유리 (블랙)</t>
    <phoneticPr fontId="1" type="noConversion"/>
  </si>
  <si>
    <t>시소닉 A12 STANDARD 230V EU SSR-600R</t>
    <phoneticPr fontId="1" type="noConversion"/>
  </si>
  <si>
    <t>이체 및 세금계산서</t>
  </si>
  <si>
    <t>퀵배송비</t>
    <phoneticPr fontId="1" type="noConversion"/>
  </si>
  <si>
    <t>배송비</t>
    <phoneticPr fontId="1" type="noConversion"/>
  </si>
  <si>
    <t>키보드셋트</t>
    <phoneticPr fontId="1" type="noConversion"/>
  </si>
  <si>
    <t>로지텍 MK270r (정품)무선</t>
    <phoneticPr fontId="1" type="noConversion"/>
  </si>
  <si>
    <t>써모랩 TRINITY WHITE LED 6.0</t>
    <phoneticPr fontId="1" type="noConversion"/>
  </si>
  <si>
    <t>장패드 서비스</t>
    <phoneticPr fontId="1" type="noConversion"/>
  </si>
  <si>
    <t>마우스패드</t>
    <phoneticPr fontId="1" type="noConversion"/>
  </si>
  <si>
    <t>010-6246-5720</t>
    <phoneticPr fontId="1" type="noConversion"/>
  </si>
  <si>
    <t>피플투피플(유선근 대표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</si>
</sst>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80</v>
      </c>
      <c r="C1" s="34" t="s">
        <v>45</v>
      </c>
      <c r="D1" s="35"/>
      <c r="E1" s="93"/>
      <c r="F1" s="94"/>
      <c r="G1" s="94"/>
      <c r="H1" s="95"/>
    </row>
    <row r="2" spans="1:9" ht="22.5" customHeight="1">
      <c r="A2" s="15" t="s">
        <v>46</v>
      </c>
      <c r="B2" s="22" t="s">
        <v>79</v>
      </c>
      <c r="C2" s="36"/>
      <c r="D2" s="37"/>
      <c r="E2" s="96"/>
      <c r="F2" s="97"/>
      <c r="G2" s="97"/>
      <c r="H2" s="98"/>
    </row>
    <row r="3" spans="1:9" ht="22.5" customHeight="1">
      <c r="A3" s="15" t="s">
        <v>47</v>
      </c>
      <c r="B3" s="17">
        <f ca="1">TODAY()</f>
        <v>44138</v>
      </c>
      <c r="C3" s="16" t="s">
        <v>48</v>
      </c>
      <c r="D3" s="21">
        <f ca="1">TODAY()</f>
        <v>44138</v>
      </c>
      <c r="E3" s="96"/>
      <c r="F3" s="97"/>
      <c r="G3" s="97"/>
      <c r="H3" s="98"/>
    </row>
    <row r="4" spans="1:9" ht="22.5" customHeight="1">
      <c r="A4" s="14" t="s">
        <v>44</v>
      </c>
      <c r="B4" s="40"/>
      <c r="C4" s="40"/>
      <c r="D4" s="41"/>
      <c r="E4" s="99"/>
      <c r="F4" s="100"/>
      <c r="G4" s="100"/>
      <c r="H4" s="101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25</v>
      </c>
      <c r="B6" s="106"/>
      <c r="C6" s="60" t="s">
        <v>64</v>
      </c>
      <c r="D6" s="61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7"/>
      <c r="B7" s="108"/>
      <c r="C7" s="60" t="s">
        <v>76</v>
      </c>
      <c r="D7" s="61"/>
      <c r="E7" s="26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107"/>
      <c r="B8" s="108"/>
      <c r="C8" s="60" t="s">
        <v>65</v>
      </c>
      <c r="D8" s="61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7"/>
      <c r="B9" s="108"/>
      <c r="C9" s="60" t="s">
        <v>66</v>
      </c>
      <c r="D9" s="6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7"/>
      <c r="B10" s="108"/>
      <c r="C10" s="60" t="s">
        <v>67</v>
      </c>
      <c r="D10" s="61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34.5" customHeight="1">
      <c r="A11" s="107"/>
      <c r="B11" s="108"/>
      <c r="C11" s="62" t="s">
        <v>68</v>
      </c>
      <c r="D11" s="63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7"/>
      <c r="B12" s="108"/>
      <c r="C12" s="60" t="s">
        <v>63</v>
      </c>
      <c r="D12" s="61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7"/>
      <c r="B13" s="108"/>
      <c r="C13" s="49" t="s">
        <v>62</v>
      </c>
      <c r="D13" s="5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49" t="s">
        <v>69</v>
      </c>
      <c r="D14" s="50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7"/>
      <c r="B15" s="108"/>
      <c r="C15" s="49" t="s">
        <v>70</v>
      </c>
      <c r="D15" s="50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7"/>
      <c r="B16" s="108"/>
      <c r="C16" s="56" t="s">
        <v>63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7"/>
      <c r="B17" s="10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58" t="s">
        <v>57</v>
      </c>
      <c r="D18" s="59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54"/>
      <c r="D19" s="55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7"/>
      <c r="B20" s="108"/>
      <c r="C20" s="42" t="s">
        <v>18</v>
      </c>
      <c r="D20" s="42"/>
      <c r="E20" s="64">
        <f>SUM(H6:H19)</f>
        <v>778000</v>
      </c>
      <c r="F20" s="64"/>
      <c r="G20" s="29">
        <v>1</v>
      </c>
      <c r="H20" s="104" t="s">
        <v>20</v>
      </c>
      <c r="I20" s="2"/>
    </row>
    <row r="21" spans="1:9" ht="12.75" customHeight="1">
      <c r="A21" s="107"/>
      <c r="B21" s="108"/>
      <c r="C21" s="42"/>
      <c r="D21" s="42"/>
      <c r="E21" s="64">
        <f>E20*G20</f>
        <v>778000</v>
      </c>
      <c r="F21" s="64"/>
      <c r="G21" s="64"/>
      <c r="H21" s="104"/>
      <c r="I21" s="2"/>
    </row>
    <row r="22" spans="1:9" ht="12.75" customHeight="1">
      <c r="A22" s="107"/>
      <c r="B22" s="108"/>
      <c r="C22" s="42"/>
      <c r="D22" s="42"/>
      <c r="E22" s="64"/>
      <c r="F22" s="64"/>
      <c r="G22" s="64"/>
      <c r="H22" s="104"/>
      <c r="I22" s="2"/>
    </row>
    <row r="23" spans="1:9" ht="17.25" customHeight="1">
      <c r="A23" s="107"/>
      <c r="B23" s="108"/>
      <c r="C23" s="47" t="s">
        <v>23</v>
      </c>
      <c r="D23" s="4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9"/>
      <c r="B24" s="110"/>
      <c r="C24" s="49" t="s">
        <v>72</v>
      </c>
      <c r="D24" s="50"/>
      <c r="E24" s="5" t="s">
        <v>73</v>
      </c>
      <c r="F24" s="6">
        <v>15000</v>
      </c>
      <c r="G24" s="3">
        <v>1</v>
      </c>
      <c r="H24" s="6">
        <f>F24*G24</f>
        <v>15000</v>
      </c>
      <c r="I24" s="2"/>
    </row>
    <row r="25" spans="1:9" ht="25.15" customHeight="1">
      <c r="A25" s="73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4"/>
      <c r="C25" s="51" t="s">
        <v>75</v>
      </c>
      <c r="D25" s="50"/>
      <c r="E25" s="33" t="s">
        <v>74</v>
      </c>
      <c r="F25" s="6">
        <v>37000</v>
      </c>
      <c r="G25" s="3">
        <v>1</v>
      </c>
      <c r="H25" s="6">
        <f t="shared" ref="H25:H32" si="1">F25*G25</f>
        <v>37000</v>
      </c>
      <c r="I25" s="2"/>
    </row>
    <row r="26" spans="1:9">
      <c r="A26" s="75"/>
      <c r="B26" s="76"/>
      <c r="C26" s="51" t="s">
        <v>77</v>
      </c>
      <c r="D26" s="50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5"/>
      <c r="B27" s="76"/>
      <c r="C27" s="52"/>
      <c r="D27" s="53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52"/>
      <c r="D28" s="53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52"/>
      <c r="D29" s="53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33</v>
      </c>
      <c r="B33" s="80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5">
        <f>SUM(H24:H32)</f>
        <v>52000</v>
      </c>
      <c r="F33" s="66"/>
      <c r="G33" s="66"/>
      <c r="H33" s="102" t="s">
        <v>20</v>
      </c>
      <c r="I33" s="2"/>
    </row>
    <row r="34" spans="1:9" ht="14.25" customHeight="1">
      <c r="A34" s="81"/>
      <c r="B34" s="82"/>
      <c r="C34" s="45"/>
      <c r="D34" s="46"/>
      <c r="E34" s="67"/>
      <c r="F34" s="68"/>
      <c r="G34" s="68"/>
      <c r="H34" s="103"/>
      <c r="I34" s="2"/>
    </row>
    <row r="35" spans="1:9" ht="16.5" customHeight="1">
      <c r="A35" s="71" t="s">
        <v>36</v>
      </c>
      <c r="B35" s="72"/>
      <c r="C35" s="85"/>
      <c r="D35" s="86"/>
      <c r="E35" s="8" t="s">
        <v>4</v>
      </c>
      <c r="F35" s="113">
        <f>SUM(E21,E33)</f>
        <v>830000</v>
      </c>
      <c r="G35" s="113"/>
      <c r="H35" s="9" t="s">
        <v>20</v>
      </c>
      <c r="I35" s="2"/>
    </row>
    <row r="36" spans="1:9" ht="16.5" customHeight="1">
      <c r="A36" s="71" t="s">
        <v>35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111">
        <f>F35*1.1-F35</f>
        <v>83000.000000000116</v>
      </c>
      <c r="G36" s="112"/>
      <c r="H36" s="10"/>
      <c r="I36" s="2"/>
    </row>
    <row r="37" spans="1:9" ht="17.25" customHeight="1">
      <c r="A37" s="71" t="s">
        <v>31</v>
      </c>
      <c r="B37" s="72"/>
      <c r="C37" s="87"/>
      <c r="D37" s="88"/>
      <c r="E37" s="8" t="s">
        <v>30</v>
      </c>
      <c r="F37" s="69" t="s">
        <v>71</v>
      </c>
      <c r="G37" s="70"/>
      <c r="H37" s="32"/>
      <c r="I37" s="2"/>
    </row>
    <row r="38" spans="1:9" ht="19.5" customHeight="1">
      <c r="A38" s="79" t="s">
        <v>32</v>
      </c>
      <c r="B38" s="80"/>
      <c r="C38" s="89">
        <f>SUM(C35:C36)-C37</f>
        <v>0</v>
      </c>
      <c r="D38" s="90"/>
      <c r="E38" s="25" t="s">
        <v>31</v>
      </c>
      <c r="F38" s="115"/>
      <c r="G38" s="116"/>
      <c r="H38" s="117"/>
      <c r="I38" s="2"/>
    </row>
    <row r="39" spans="1:9" ht="20.25" customHeight="1">
      <c r="A39" s="81"/>
      <c r="B39" s="82"/>
      <c r="C39" s="91"/>
      <c r="D39" s="92"/>
      <c r="E39" s="30" t="s">
        <v>22</v>
      </c>
      <c r="F39" s="114">
        <f>IF(F37="현금(이체X)",F35,IF(F37="카드",ROUND(Sheet2!B5,-4),IF(F37="이체 및 현금영수증",F35+F35*10%,IF(F37="이체 및 세금계산서",F35+F35*10%,IF(F37="이체 및 세금계산서",F35+F35*10%,)))))-F38</f>
        <v>913000</v>
      </c>
      <c r="G39" s="11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830000</v>
      </c>
    </row>
    <row r="5" spans="1:6">
      <c r="A5" t="s">
        <v>43</v>
      </c>
      <c r="B5">
        <f>B4*1.13</f>
        <v>937899.99999999988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2020-10-07T08:43:10Z</cp:lastPrinted>
  <dcterms:created xsi:type="dcterms:W3CDTF">2019-03-28T03:58:09Z</dcterms:created>
  <dcterms:modified xsi:type="dcterms:W3CDTF">2020-11-03T09:42:56Z</dcterms:modified>
</cp:coreProperties>
</file>