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5F1811B-0876-47E3-8FBA-4172B25FEEA6}" xr6:coauthVersionLast="47" xr6:coauthVersionMax="47" xr10:uidLastSave="{2547D03F-50BC-4BD6-922B-839C3EFF634D}"/>
  <bookViews>
    <workbookView xWindow="3720" yWindow="4260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<sst xmlns="http://schemas.openxmlformats.org/spreadsheetml/2006/main" count="85" uniqueCount="74">
  <si>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</si>
  <si>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</si>
  <si>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</si>
  <si>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</si>
  <si>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</si>
  <si>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</si>
  <si>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</si>
  <si>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</si>
  <si>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</si>
  <si>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</si>
  <si>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</si>
  <si>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</si>
  <si>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</si>
  <si>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</si>
  <si>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</si>
  <si>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</si>
  <si>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</si>
  <si>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</si>
  <si>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</si>
  <si>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</si>
  <si>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</si>
  <si>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</si>
  <si>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</si>
  <si>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</si>
  <si>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</si>
  <si>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</si>
  <si>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</si>
  <si>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</si>
  <si>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</si>
  <si>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</si>
  <si>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</si>
  <si>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</si>
  <si>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</si>
  <si>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</si>
  <si>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</si>
  <si>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</si>
  <si>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</si>
  <si>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</si>
  <si>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</si>
  <si>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</si>
  <si>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</si>
  <si>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</si>
  <si>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</si>
  <si>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</si>
  <si>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</si>
  <si>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</si>
  <si>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</si>
  <si>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</si>
  <si>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</si>
  <si>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</si>
  <si>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</si>
  <si>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</si>
  <si>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</si>
  <si>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</si>
  <si>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</si>
  <si>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</si>
  <si>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</si>
  <si>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</si>
  <si>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</si>
  <si>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</si>
  <si>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</si>
  <si>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</si>
  <si>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</si>
  <si>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</si>
  <si>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</si>
  <si>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노트북</t>
    <phoneticPr fontId="1" type="noConversion"/>
  </si>
  <si>
    <t>이체 및 세금계산서</t>
  </si>
  <si>
    <t>어댑트</t>
    <phoneticPr fontId="1" type="noConversion"/>
  </si>
  <si>
    <t>DDR4 8G 추가</t>
    <phoneticPr fontId="1" type="noConversion"/>
  </si>
  <si>
    <t>NVME 512G 추가</t>
    <phoneticPr fontId="1" type="noConversion"/>
  </si>
  <si>
    <t>LG gram 14 14Z90N-EB3WK
그램(gram) / 인텔 코어 i3-1005G1 / 3200MHz / 12GB RAM / 128GB M.2 SATA SSD + 512GB NVMe SSD / Windows10Home / 14형 / 1920x1080 (FHD) / 내장그래픽 / HDMI / USB 3.1 / USBType-C / THUNDERBOLT / UFS / 키보드라이트 / 광시야각 / ODD미포함 / 화이트 /999g / 업그레이드</t>
    <phoneticPr fontId="1" type="noConversion"/>
  </si>
  <si>
    <t>DDR4 32G 3200 PC램</t>
    <phoneticPr fontId="1" type="noConversion"/>
  </si>
  <si>
    <t>모니터</t>
    <phoneticPr fontId="1" type="noConversion"/>
  </si>
  <si>
    <t>UDEA EDGE 27FH3Q 유케어 75 QHD  [무결점]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</si>
</sst>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58" t="s">
        <v>61</v>
      </c>
      <c r="D1" s="59"/>
      <c r="E1" s="116"/>
      <c r="F1" s="117"/>
      <c r="G1" s="117"/>
      <c r="H1" s="118"/>
    </row>
    <row r="2" spans="1:9" ht="22.5" customHeight="1">
      <c r="A2" s="15" t="s">
        <v>44</v>
      </c>
      <c r="B2" s="22"/>
      <c r="C2" s="60"/>
      <c r="D2" s="61"/>
      <c r="E2" s="119"/>
      <c r="F2" s="120"/>
      <c r="G2" s="120"/>
      <c r="H2" s="121"/>
    </row>
    <row r="3" spans="1:9" ht="22.5" customHeight="1">
      <c r="A3" s="15" t="s">
        <v>45</v>
      </c>
      <c r="B3" s="17">
        <f ca="1">TODAY()</f>
        <v>44470</v>
      </c>
      <c r="C3" s="16" t="s">
        <v>46</v>
      </c>
      <c r="D3" s="21"/>
      <c r="E3" s="119"/>
      <c r="F3" s="120"/>
      <c r="G3" s="120"/>
      <c r="H3" s="121"/>
    </row>
    <row r="4" spans="1:9" ht="22.5" customHeight="1">
      <c r="A4" s="14" t="s">
        <v>43</v>
      </c>
      <c r="B4" s="64" t="s">
        <v>64</v>
      </c>
      <c r="C4" s="64"/>
      <c r="D4" s="65"/>
      <c r="E4" s="122"/>
      <c r="F4" s="123"/>
      <c r="G4" s="123"/>
      <c r="H4" s="124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9" t="s">
        <v>62</v>
      </c>
      <c r="B6" s="40"/>
      <c r="C6" s="75"/>
      <c r="D6" s="7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41"/>
      <c r="B7" s="42"/>
      <c r="C7" s="75"/>
      <c r="D7" s="76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41"/>
      <c r="B8" s="42"/>
      <c r="C8" s="128"/>
      <c r="D8" s="129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41"/>
      <c r="B9" s="42"/>
      <c r="C9" s="75"/>
      <c r="D9" s="7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41"/>
      <c r="B10" s="42"/>
      <c r="C10" s="75"/>
      <c r="D10" s="76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41"/>
      <c r="B11" s="42"/>
      <c r="C11" s="77"/>
      <c r="D11" s="7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41"/>
      <c r="B12" s="42"/>
      <c r="C12" s="75"/>
      <c r="D12" s="76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41"/>
      <c r="B13" s="42"/>
      <c r="C13" s="69"/>
      <c r="D13" s="7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41"/>
      <c r="B14" s="42"/>
      <c r="C14" s="69"/>
      <c r="D14" s="70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41"/>
      <c r="B15" s="42"/>
      <c r="C15" s="69"/>
      <c r="D15" s="70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41"/>
      <c r="B16" s="42"/>
      <c r="C16" s="71" t="s">
        <v>60</v>
      </c>
      <c r="D16" s="72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41"/>
      <c r="B17" s="4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41"/>
      <c r="B18" s="42"/>
      <c r="C18" s="73" t="s">
        <v>55</v>
      </c>
      <c r="D18" s="74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41"/>
      <c r="B19" s="42"/>
      <c r="C19" s="67"/>
      <c r="D19" s="68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43" t="s">
        <v>63</v>
      </c>
      <c r="B20" s="44"/>
      <c r="C20" s="66" t="s">
        <v>18</v>
      </c>
      <c r="D20" s="66"/>
      <c r="E20" s="55">
        <f>SUM(H6:H19)</f>
        <v>0</v>
      </c>
      <c r="F20" s="55"/>
      <c r="G20" s="29">
        <v>1</v>
      </c>
      <c r="H20" s="127" t="s">
        <v>20</v>
      </c>
      <c r="I20" s="2"/>
    </row>
    <row r="21" spans="1:9" ht="12.75" customHeight="1">
      <c r="A21" s="45"/>
      <c r="B21" s="46"/>
      <c r="C21" s="66"/>
      <c r="D21" s="66"/>
      <c r="E21" s="55">
        <f>E20*G20</f>
        <v>0</v>
      </c>
      <c r="F21" s="55"/>
      <c r="G21" s="55"/>
      <c r="H21" s="127"/>
      <c r="I21" s="2"/>
    </row>
    <row r="22" spans="1:9" ht="12.75" customHeight="1">
      <c r="A22" s="45"/>
      <c r="B22" s="46"/>
      <c r="C22" s="66"/>
      <c r="D22" s="66"/>
      <c r="E22" s="55"/>
      <c r="F22" s="55"/>
      <c r="G22" s="55"/>
      <c r="H22" s="127"/>
      <c r="I22" s="2"/>
    </row>
    <row r="23" spans="1:9" ht="17.25" customHeight="1">
      <c r="A23" s="45"/>
      <c r="B23" s="46"/>
      <c r="C23" s="56" t="s">
        <v>23</v>
      </c>
      <c r="D23" s="5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7"/>
      <c r="B24" s="48"/>
      <c r="C24" s="49" t="s">
        <v>70</v>
      </c>
      <c r="D24" s="50"/>
      <c r="E24" s="107" t="s">
        <v>65</v>
      </c>
      <c r="F24" s="36">
        <v>1280000</v>
      </c>
      <c r="G24" s="33">
        <v>2</v>
      </c>
      <c r="H24" s="36">
        <f>F24*G24</f>
        <v>2560000</v>
      </c>
      <c r="I24" s="2"/>
    </row>
    <row r="25" spans="1:9" ht="25.15" customHeight="1">
      <c r="A25" s="8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8"/>
      <c r="C25" s="51"/>
      <c r="D25" s="52"/>
      <c r="E25" s="108"/>
      <c r="F25" s="37"/>
      <c r="G25" s="34"/>
      <c r="H25" s="37"/>
      <c r="I25" s="2"/>
    </row>
    <row r="26" spans="1:9">
      <c r="A26" s="89"/>
      <c r="B26" s="90"/>
      <c r="C26" s="51"/>
      <c r="D26" s="52"/>
      <c r="E26" s="108"/>
      <c r="F26" s="37"/>
      <c r="G26" s="34"/>
      <c r="H26" s="37"/>
      <c r="I26" s="2"/>
    </row>
    <row r="27" spans="1:9">
      <c r="A27" s="89"/>
      <c r="B27" s="90"/>
      <c r="C27" s="53"/>
      <c r="D27" s="54"/>
      <c r="E27" s="109"/>
      <c r="F27" s="38"/>
      <c r="G27" s="35"/>
      <c r="H27" s="38"/>
      <c r="I27" s="2"/>
    </row>
    <row r="28" spans="1:9">
      <c r="A28" s="89"/>
      <c r="B28" s="90"/>
      <c r="C28" s="105" t="s">
        <v>68</v>
      </c>
      <c r="D28" s="106"/>
      <c r="E28" s="5" t="s">
        <v>8</v>
      </c>
      <c r="F28" s="6">
        <v>0</v>
      </c>
      <c r="G28" s="3">
        <v>1</v>
      </c>
      <c r="H28" s="6">
        <f t="shared" ref="H28:H32" si="1">F28*G28</f>
        <v>0</v>
      </c>
      <c r="I28" s="2"/>
    </row>
    <row r="29" spans="1:9">
      <c r="A29" s="89"/>
      <c r="B29" s="90"/>
      <c r="C29" s="105" t="s">
        <v>69</v>
      </c>
      <c r="D29" s="106"/>
      <c r="E29" s="5" t="s">
        <v>10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9"/>
      <c r="B30" s="90"/>
      <c r="C30" s="105" t="s">
        <v>71</v>
      </c>
      <c r="D30" s="106"/>
      <c r="E30" s="5" t="s">
        <v>8</v>
      </c>
      <c r="F30" s="6">
        <v>162000</v>
      </c>
      <c r="G30" s="3">
        <v>12</v>
      </c>
      <c r="H30" s="6">
        <f t="shared" si="1"/>
        <v>1944000</v>
      </c>
      <c r="I30" s="2"/>
    </row>
    <row r="31" spans="1:9" ht="16.5" hidden="1" customHeight="1">
      <c r="A31" s="89"/>
      <c r="B31" s="90"/>
      <c r="C31" s="105"/>
      <c r="D31" s="10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105" t="s">
        <v>73</v>
      </c>
      <c r="D32" s="106"/>
      <c r="E32" s="5" t="s">
        <v>72</v>
      </c>
      <c r="F32" s="6">
        <v>185000</v>
      </c>
      <c r="G32" s="3">
        <v>4</v>
      </c>
      <c r="H32" s="6">
        <f t="shared" si="1"/>
        <v>740000</v>
      </c>
      <c r="I32" s="2"/>
    </row>
    <row r="33" spans="1:9" ht="13.5" customHeight="1">
      <c r="A33" s="93" t="s">
        <v>32</v>
      </c>
      <c r="B33" s="9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9">
        <f>SUM(H24:H32)</f>
        <v>5244000</v>
      </c>
      <c r="F33" s="80"/>
      <c r="G33" s="80"/>
      <c r="H33" s="125" t="s">
        <v>20</v>
      </c>
      <c r="I33" s="2"/>
    </row>
    <row r="34" spans="1:9" ht="14.25" customHeight="1">
      <c r="A34" s="95"/>
      <c r="B34" s="96"/>
      <c r="C34" s="103"/>
      <c r="D34" s="104"/>
      <c r="E34" s="81"/>
      <c r="F34" s="82"/>
      <c r="G34" s="82"/>
      <c r="H34" s="126"/>
      <c r="I34" s="2"/>
    </row>
    <row r="35" spans="1:9" ht="16.5" customHeight="1">
      <c r="A35" s="85" t="s">
        <v>35</v>
      </c>
      <c r="B35" s="86"/>
      <c r="C35" s="99"/>
      <c r="D35" s="100"/>
      <c r="E35" s="8" t="s">
        <v>4</v>
      </c>
      <c r="F35" s="132">
        <f>SUM(E21,E33)</f>
        <v>5244000</v>
      </c>
      <c r="G35" s="132"/>
      <c r="H35" s="9" t="s">
        <v>20</v>
      </c>
      <c r="I35" s="2"/>
    </row>
    <row r="36" spans="1:9" ht="16.5" customHeight="1">
      <c r="A36" s="85" t="s">
        <v>34</v>
      </c>
      <c r="B36" s="86"/>
      <c r="C36" s="9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98"/>
      <c r="E36" s="8" t="s">
        <v>21</v>
      </c>
      <c r="F36" s="130">
        <f>F35*1.1-F35</f>
        <v>524400</v>
      </c>
      <c r="G36" s="131"/>
      <c r="H36" s="10"/>
      <c r="I36" s="2"/>
    </row>
    <row r="37" spans="1:9" ht="17.25" customHeight="1">
      <c r="A37" s="85" t="s">
        <v>30</v>
      </c>
      <c r="B37" s="86"/>
      <c r="C37" s="110"/>
      <c r="D37" s="111"/>
      <c r="E37" s="8" t="s">
        <v>29</v>
      </c>
      <c r="F37" s="83" t="s">
        <v>66</v>
      </c>
      <c r="G37" s="84"/>
      <c r="H37" s="32"/>
      <c r="I37" s="2"/>
    </row>
    <row r="38" spans="1:9" ht="19.5" customHeight="1">
      <c r="A38" s="93" t="s">
        <v>31</v>
      </c>
      <c r="B38" s="94"/>
      <c r="C38" s="112">
        <f>SUM(C35:C36)-C37</f>
        <v>0</v>
      </c>
      <c r="D38" s="113"/>
      <c r="E38" s="25" t="s">
        <v>30</v>
      </c>
      <c r="F38" s="134"/>
      <c r="G38" s="135"/>
      <c r="H38" s="136"/>
      <c r="I38" s="2"/>
    </row>
    <row r="39" spans="1:9" ht="20.25" customHeight="1">
      <c r="A39" s="95"/>
      <c r="B39" s="96"/>
      <c r="C39" s="114"/>
      <c r="D39" s="115"/>
      <c r="E39" s="30" t="s">
        <v>22</v>
      </c>
      <c r="F39" s="133">
        <f>IF(F37="현금(이체X)",F35,IF(F37="카드",ROUND(Sheet2!B5,-4),IF(F37="이체 및 현금영수증",F35+F35*10%,IF(F37="이체 및 세금계산서",F35+F35*10%,IF(F37="이체 및 세금계산서",F35+F35*10%,)))))-F38</f>
        <v>5768400</v>
      </c>
      <c r="G39" s="13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8:D28"/>
    <mergeCell ref="C29:D29"/>
    <mergeCell ref="C30:D30"/>
    <mergeCell ref="C31:D31"/>
    <mergeCell ref="C32:D32"/>
    <mergeCell ref="E24:E27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G24:G27"/>
    <mergeCell ref="H24:H27"/>
    <mergeCell ref="F24:F27"/>
    <mergeCell ref="A6:B19"/>
    <mergeCell ref="A20:B24"/>
    <mergeCell ref="C24:D27"/>
    <mergeCell ref="E21:G22"/>
    <mergeCell ref="C23:D2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5244000</v>
      </c>
    </row>
    <row r="5" spans="1:6">
      <c r="A5" t="s">
        <v>42</v>
      </c>
      <c r="B5">
        <f>B4*1.13</f>
        <v>5925719.9999999991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2021-09-30T09:24:29Z</cp:lastPrinted>
  <dcterms:created xsi:type="dcterms:W3CDTF">2019-03-28T03:58:09Z</dcterms:created>
  <dcterms:modified xsi:type="dcterms:W3CDTF">2021-10-01T09:20:09Z</dcterms:modified>
</cp:coreProperties>
</file>