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4F7A4C09-B3EF-4239-8F19-CB9B86444149}" xr6:coauthVersionLast="47" xr6:coauthVersionMax="47" xr10:uidLastSave="{00000000-0000-0000-0000-000000000000}"/>
  <bookViews>
    <workbookView xWindow="8400" yWindow="8220" windowWidth="25275" windowHeight="1516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<sst xmlns="http://schemas.openxmlformats.org/spreadsheetml/2006/main" count="81" uniqueCount="71">
  <si>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</si>
  <si>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</si>
  <si>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</si>
  <si>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</si>
  <si>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</si>
  <si>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</si>
  <si>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</si>
  <si>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</si>
  <si>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</si>
  <si>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</si>
  <si>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</si>
  <si>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</si>
  <si>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</si>
  <si>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</si>
  <si>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</si>
  <si>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</si>
  <si>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</si>
  <si>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</si>
  <si>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</si>
  <si>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</si>
  <si>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</si>
  <si>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</si>
  <si>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</si>
  <si>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</si>
  <si>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</si>
  <si>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</si>
  <si>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</si>
  <si>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</si>
  <si>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</si>
  <si>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</si>
  <si>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</si>
  <si>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</si>
  <si>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</si>
  <si>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</si>
  <si>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</si>
  <si>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</si>
  <si>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</si>
  <si>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</si>
  <si>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</si>
  <si>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</si>
  <si>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</si>
  <si>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</si>
  <si>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</si>
  <si>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</si>
  <si>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</si>
  <si>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</si>
  <si>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</si>
  <si>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</si>
  <si>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</si>
  <si>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</si>
  <si>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</si>
  <si>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</si>
  <si>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</si>
  <si>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</si>
  <si>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</si>
  <si>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</si>
  <si>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</si>
  <si>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</si>
  <si>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</si>
  <si>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</si>
  <si>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</si>
  <si>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</si>
  <si>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</si>
  <si>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</si>
  <si>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사무용견적</t>
    <phoneticPr fontId="1" type="noConversion"/>
  </si>
  <si>
    <t>노트북</t>
    <phoneticPr fontId="1" type="noConversion"/>
  </si>
  <si>
    <t>이체 및 세금계산서</t>
  </si>
  <si>
    <t>어댑트</t>
    <phoneticPr fontId="1" type="noConversion"/>
  </si>
  <si>
    <t>DDR4 8G 추가</t>
    <phoneticPr fontId="1" type="noConversion"/>
  </si>
  <si>
    <t>NVME 512G 추가</t>
    <phoneticPr fontId="1" type="noConversion"/>
  </si>
  <si>
    <t>LG gram 14 14Z90N-EB3WK
그램(gram) / 인텔 코어 i3-1005G1 / 3200MHz / 12GB RAM / 128GB M.2 SATA SSD + 512GB NVMe SSD / Windows10Home / 14형 / 1920x1080 (FHD) / 내장그래픽 / HDMI / USB 3.1 / USBType-C / THUNDERBOLT / UFS / 키보드라이트 / 광시야각 / ODD미포함 / 화이트 /999g / 업그레이드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</si>
</sst>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176" fontId="2" fillId="0" borderId="15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3" zoomScaleNormal="100" zoomScaleSheetLayoutView="100" zoomScalePageLayoutView="40" workbookViewId="0">
      <selection activeCell="C30" sqref="C30:D3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67</v>
      </c>
      <c r="C1" s="96" t="s">
        <v>61</v>
      </c>
      <c r="D1" s="97"/>
      <c r="E1" s="43"/>
      <c r="F1" s="44"/>
      <c r="G1" s="44"/>
      <c r="H1" s="45"/>
    </row>
    <row r="2" spans="1:9" ht="22.5" customHeight="1">
      <c r="A2" s="15" t="s">
        <v>44</v>
      </c>
      <c r="B2" s="22"/>
      <c r="C2" s="98"/>
      <c r="D2" s="99"/>
      <c r="E2" s="46"/>
      <c r="F2" s="47"/>
      <c r="G2" s="47"/>
      <c r="H2" s="48"/>
    </row>
    <row r="3" spans="1:9" ht="22.5" customHeight="1">
      <c r="A3" s="15" t="s">
        <v>45</v>
      </c>
      <c r="B3" s="17">
        <f ca="1">TODAY()</f>
        <v>44410</v>
      </c>
      <c r="C3" s="16" t="s">
        <v>46</v>
      </c>
      <c r="D3" s="21"/>
      <c r="E3" s="46"/>
      <c r="F3" s="47"/>
      <c r="G3" s="47"/>
      <c r="H3" s="48"/>
    </row>
    <row r="4" spans="1:9" ht="22.5" customHeight="1">
      <c r="A4" s="14" t="s">
        <v>43</v>
      </c>
      <c r="B4" s="100" t="s">
        <v>64</v>
      </c>
      <c r="C4" s="100"/>
      <c r="D4" s="101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19" t="s">
        <v>62</v>
      </c>
      <c r="B6" s="120"/>
      <c r="C6" s="57"/>
      <c r="D6" s="58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121"/>
      <c r="B7" s="122"/>
      <c r="C7" s="57"/>
      <c r="D7" s="58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21"/>
      <c r="B8" s="122"/>
      <c r="C8" s="59"/>
      <c r="D8" s="60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121"/>
      <c r="B9" s="122"/>
      <c r="C9" s="57"/>
      <c r="D9" s="58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121"/>
      <c r="B10" s="122"/>
      <c r="C10" s="57"/>
      <c r="D10" s="58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121"/>
      <c r="B11" s="122"/>
      <c r="C11" s="111"/>
      <c r="D11" s="112"/>
      <c r="E11" s="3" t="s">
        <v>10</v>
      </c>
      <c r="F11" s="6"/>
      <c r="G11" s="3"/>
      <c r="H11" s="6">
        <f t="shared" si="0"/>
        <v>0</v>
      </c>
      <c r="I11" s="2"/>
    </row>
    <row r="12" spans="1:9" ht="24" customHeight="1">
      <c r="A12" s="121"/>
      <c r="B12" s="122"/>
      <c r="C12" s="57"/>
      <c r="D12" s="58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21"/>
      <c r="B13" s="122"/>
      <c r="C13" s="105"/>
      <c r="D13" s="10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21"/>
      <c r="B14" s="122"/>
      <c r="C14" s="105"/>
      <c r="D14" s="106"/>
      <c r="E14" s="3" t="s">
        <v>13</v>
      </c>
      <c r="F14" s="6"/>
      <c r="G14" s="3"/>
      <c r="H14" s="6">
        <f t="shared" si="0"/>
        <v>0</v>
      </c>
      <c r="I14" s="2"/>
    </row>
    <row r="15" spans="1:9" ht="24" customHeight="1">
      <c r="A15" s="121"/>
      <c r="B15" s="122"/>
      <c r="C15" s="105"/>
      <c r="D15" s="106"/>
      <c r="E15" s="3" t="s">
        <v>14</v>
      </c>
      <c r="F15" s="6"/>
      <c r="G15" s="3"/>
      <c r="H15" s="6">
        <f t="shared" si="0"/>
        <v>0</v>
      </c>
      <c r="I15" s="2"/>
    </row>
    <row r="16" spans="1:9" ht="24" customHeight="1">
      <c r="A16" s="121"/>
      <c r="B16" s="122"/>
      <c r="C16" s="107" t="s">
        <v>60</v>
      </c>
      <c r="D16" s="10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21"/>
      <c r="B17" s="122"/>
      <c r="C17" s="20"/>
      <c r="D17" s="19" t="s">
        <v>47</v>
      </c>
      <c r="E17" s="4" t="s">
        <v>17</v>
      </c>
      <c r="F17" s="7"/>
      <c r="G17" s="4"/>
      <c r="H17" s="6">
        <f t="shared" si="0"/>
        <v>0</v>
      </c>
      <c r="I17" s="2"/>
    </row>
    <row r="18" spans="1:9">
      <c r="A18" s="121"/>
      <c r="B18" s="122"/>
      <c r="C18" s="109" t="s">
        <v>55</v>
      </c>
      <c r="D18" s="11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21"/>
      <c r="B19" s="122"/>
      <c r="C19" s="103"/>
      <c r="D19" s="10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23" t="s">
        <v>63</v>
      </c>
      <c r="B20" s="124"/>
      <c r="C20" s="102" t="s">
        <v>18</v>
      </c>
      <c r="D20" s="102"/>
      <c r="E20" s="68">
        <f>SUM(H6:H19)</f>
        <v>0</v>
      </c>
      <c r="F20" s="68"/>
      <c r="G20" s="29">
        <v>1</v>
      </c>
      <c r="H20" s="54" t="s">
        <v>20</v>
      </c>
      <c r="I20" s="2"/>
    </row>
    <row r="21" spans="1:9" ht="12.75" customHeight="1">
      <c r="A21" s="125"/>
      <c r="B21" s="126"/>
      <c r="C21" s="102"/>
      <c r="D21" s="102"/>
      <c r="E21" s="68">
        <f>E20*G20</f>
        <v>0</v>
      </c>
      <c r="F21" s="68"/>
      <c r="G21" s="68"/>
      <c r="H21" s="54"/>
      <c r="I21" s="2"/>
    </row>
    <row r="22" spans="1:9" ht="12.75" customHeight="1">
      <c r="A22" s="125"/>
      <c r="B22" s="126"/>
      <c r="C22" s="102"/>
      <c r="D22" s="102"/>
      <c r="E22" s="68"/>
      <c r="F22" s="68"/>
      <c r="G22" s="68"/>
      <c r="H22" s="54"/>
      <c r="I22" s="2"/>
    </row>
    <row r="23" spans="1:9" ht="17.25" customHeight="1">
      <c r="A23" s="125"/>
      <c r="B23" s="126"/>
      <c r="C23" s="135" t="s">
        <v>23</v>
      </c>
      <c r="D23" s="136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27"/>
      <c r="B24" s="128"/>
      <c r="C24" s="129" t="s">
        <v>70</v>
      </c>
      <c r="D24" s="130"/>
      <c r="E24" s="93" t="s">
        <v>65</v>
      </c>
      <c r="F24" s="116">
        <v>1310000</v>
      </c>
      <c r="G24" s="113">
        <v>1</v>
      </c>
      <c r="H24" s="116">
        <f>F24*G24</f>
        <v>1310000</v>
      </c>
      <c r="I24" s="2"/>
    </row>
    <row r="25" spans="1:9" ht="25.1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131"/>
      <c r="D25" s="132"/>
      <c r="E25" s="94"/>
      <c r="F25" s="117"/>
      <c r="G25" s="114"/>
      <c r="H25" s="117"/>
      <c r="I25" s="2"/>
    </row>
    <row r="26" spans="1:9">
      <c r="A26" s="79"/>
      <c r="B26" s="80"/>
      <c r="C26" s="131"/>
      <c r="D26" s="132"/>
      <c r="E26" s="94"/>
      <c r="F26" s="117"/>
      <c r="G26" s="114"/>
      <c r="H26" s="117"/>
      <c r="I26" s="2"/>
    </row>
    <row r="27" spans="1:9">
      <c r="A27" s="79"/>
      <c r="B27" s="80"/>
      <c r="C27" s="133"/>
      <c r="D27" s="134"/>
      <c r="E27" s="95"/>
      <c r="F27" s="118"/>
      <c r="G27" s="115"/>
      <c r="H27" s="118"/>
      <c r="I27" s="2"/>
    </row>
    <row r="28" spans="1:9">
      <c r="A28" s="79"/>
      <c r="B28" s="80"/>
      <c r="C28" s="91" t="s">
        <v>68</v>
      </c>
      <c r="D28" s="92"/>
      <c r="E28" s="5" t="s">
        <v>8</v>
      </c>
      <c r="F28" s="6"/>
      <c r="G28" s="3">
        <v>1</v>
      </c>
      <c r="H28" s="6">
        <f t="shared" ref="H28:H32" si="1">F28*G28</f>
        <v>0</v>
      </c>
      <c r="I28" s="2"/>
    </row>
    <row r="29" spans="1:9">
      <c r="A29" s="79"/>
      <c r="B29" s="80"/>
      <c r="C29" s="91" t="s">
        <v>69</v>
      </c>
      <c r="D29" s="92"/>
      <c r="E29" s="5" t="s">
        <v>10</v>
      </c>
      <c r="F29" s="6"/>
      <c r="G29" s="3">
        <v>1</v>
      </c>
      <c r="H29" s="6">
        <f t="shared" si="1"/>
        <v>0</v>
      </c>
      <c r="I29" s="2"/>
    </row>
    <row r="30" spans="1:9">
      <c r="A30" s="79"/>
      <c r="B30" s="80"/>
      <c r="C30" s="91"/>
      <c r="D30" s="9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91"/>
      <c r="D31" s="92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32</v>
      </c>
      <c r="B33" s="34"/>
      <c r="C33" s="87" t="str">
        <f>IF(F37="현금(이체X)",Sheet2!C1,IF(F37="카드",Sheet2!C1,IF(F37="이체 및 현금영수증",Sheet2!C1,IF(F37="카드+현금",Sheet2!C2,IF(F37="이체 및 세금계산서",Sheet2!C1)))))</f>
        <v>선택사항</v>
      </c>
      <c r="D33" s="88"/>
      <c r="E33" s="69">
        <f>SUM(H24:H32)</f>
        <v>1310000</v>
      </c>
      <c r="F33" s="70"/>
      <c r="G33" s="70"/>
      <c r="H33" s="52" t="s">
        <v>20</v>
      </c>
      <c r="I33" s="2"/>
    </row>
    <row r="34" spans="1:9" ht="14.25" customHeight="1">
      <c r="A34" s="35"/>
      <c r="B34" s="36"/>
      <c r="C34" s="89"/>
      <c r="D34" s="90"/>
      <c r="E34" s="71"/>
      <c r="F34" s="72"/>
      <c r="G34" s="72"/>
      <c r="H34" s="53"/>
      <c r="I34" s="2"/>
    </row>
    <row r="35" spans="1:9" ht="16.5" customHeight="1">
      <c r="A35" s="75" t="s">
        <v>35</v>
      </c>
      <c r="B35" s="76"/>
      <c r="C35" s="85"/>
      <c r="D35" s="86"/>
      <c r="E35" s="8" t="s">
        <v>4</v>
      </c>
      <c r="F35" s="63">
        <f>SUM(E21,E33)</f>
        <v>1310000</v>
      </c>
      <c r="G35" s="63"/>
      <c r="H35" s="9" t="s">
        <v>20</v>
      </c>
      <c r="I35" s="2"/>
    </row>
    <row r="36" spans="1:9" ht="16.5" customHeight="1">
      <c r="A36" s="75" t="s">
        <v>34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1">
        <f>F35*1.1-F35</f>
        <v>131000</v>
      </c>
      <c r="G36" s="62"/>
      <c r="H36" s="10"/>
      <c r="I36" s="2"/>
    </row>
    <row r="37" spans="1:9" ht="17.25" customHeight="1">
      <c r="A37" s="75" t="s">
        <v>30</v>
      </c>
      <c r="B37" s="76"/>
      <c r="C37" s="37"/>
      <c r="D37" s="38"/>
      <c r="E37" s="8" t="s">
        <v>29</v>
      </c>
      <c r="F37" s="73" t="s">
        <v>66</v>
      </c>
      <c r="G37" s="74"/>
      <c r="H37" s="32"/>
      <c r="I37" s="2"/>
    </row>
    <row r="38" spans="1:9" ht="19.5" customHeight="1">
      <c r="A38" s="33" t="s">
        <v>31</v>
      </c>
      <c r="B38" s="34"/>
      <c r="C38" s="39">
        <f>SUM(C35:C36)-C37</f>
        <v>0</v>
      </c>
      <c r="D38" s="40"/>
      <c r="E38" s="25" t="s">
        <v>30</v>
      </c>
      <c r="F38" s="65"/>
      <c r="G38" s="66"/>
      <c r="H38" s="67"/>
      <c r="I38" s="2"/>
    </row>
    <row r="39" spans="1:9" ht="20.25" customHeight="1">
      <c r="A39" s="35"/>
      <c r="B39" s="36"/>
      <c r="C39" s="41"/>
      <c r="D39" s="42"/>
      <c r="E39" s="30" t="s">
        <v>22</v>
      </c>
      <c r="F39" s="64">
        <f>IF(F37="현금(이체X)",F35,IF(F37="카드",ROUND(Sheet2!B5,-4),IF(F37="이체 및 현금영수증",F35+F35*10%,IF(F37="이체 및 세금계산서",F35+F35*10%,IF(F37="이체 및 세금계산서",F35+F35*10%,)))))-F38</f>
        <v>1441000</v>
      </c>
      <c r="G39" s="64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3">
    <mergeCell ref="G24:G27"/>
    <mergeCell ref="H24:H27"/>
    <mergeCell ref="F24:F27"/>
    <mergeCell ref="A6:B19"/>
    <mergeCell ref="A20:B24"/>
    <mergeCell ref="C24:D27"/>
    <mergeCell ref="E21:G22"/>
    <mergeCell ref="C23:D23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8:D28"/>
    <mergeCell ref="C29:D29"/>
    <mergeCell ref="C30:D30"/>
    <mergeCell ref="C31:D31"/>
    <mergeCell ref="C32:D32"/>
    <mergeCell ref="E24:E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1310000</v>
      </c>
    </row>
    <row r="5" spans="1:6">
      <c r="A5" t="s">
        <v>42</v>
      </c>
      <c r="B5">
        <f>B4*1.13</f>
        <v>1480299.9999999998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2020-12-16T06:18:49Z</cp:lastPrinted>
  <dcterms:created xsi:type="dcterms:W3CDTF">2019-03-28T03:58:09Z</dcterms:created>
  <dcterms:modified xsi:type="dcterms:W3CDTF">2021-08-02T00:57:18Z</dcterms:modified>
</cp:coreProperties>
</file>