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0E734C3-5E55-44EE-9701-D6979042DF23}" xr6:coauthVersionLast="45" xr6:coauthVersionMax="45" xr10:uidLastSave="{00000000-0000-0000-0000-000000000000}"/>
  <bookViews>
    <workbookView xWindow="3900" yWindow="390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<sst xmlns="http://schemas.openxmlformats.org/spreadsheetml/2006/main" count="95" uniqueCount="85">
  <si>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</si>
  <si>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</si>
  <si>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</si>
  <si>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</si>
  <si>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</si>
  <si>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</si>
  <si>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</si>
  <si>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</si>
  <si>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</si>
  <si>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</si>
  <si>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</si>
  <si>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</si>
  <si>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</si>
  <si>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</si>
  <si>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</si>
  <si>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</si>
  <si>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</si>
  <si>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</si>
  <si>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</si>
  <si>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</si>
  <si>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</si>
  <si>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</si>
  <si>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</si>
  <si>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</si>
  <si>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</si>
  <si>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</si>
  <si>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</si>
  <si>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</si>
  <si>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</si>
  <si>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</si>
  <si>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</si>
  <si>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</si>
  <si>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</si>
  <si>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</si>
  <si>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</si>
  <si>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</si>
  <si>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</si>
  <si>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</si>
  <si>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</si>
  <si>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</si>
  <si>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</si>
  <si>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</si>
  <si>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</si>
  <si>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</si>
  <si>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</si>
  <si>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</si>
  <si>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</si>
  <si>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</si>
  <si>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</si>
  <si>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</si>
  <si>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</si>
  <si>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</si>
  <si>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</si>
  <si>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</si>
  <si>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</si>
  <si>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</si>
  <si>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</si>
  <si>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</si>
  <si>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</si>
  <si>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</si>
  <si>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</si>
  <si>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</si>
  <si>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</si>
  <si>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</si>
  <si>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</si>
  <si>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</si>
  <si>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</si>
  <si>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</si>
  <si>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</si>
  <si>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</si>
  <si>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코어i5-9세대 9400F (커피레이크-R)(정품)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</si>
  <si>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</si>
  <si>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</si>
  <si>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</si>
  <si>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</si>
  <si>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</si>
  <si>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GIGABYTE 지포스 GTX1050 D5 2GB</t>
    <phoneticPr fontId="1" type="noConversion"/>
  </si>
  <si>
    <t>아산병원</t>
    <phoneticPr fontId="1" type="noConversion"/>
  </si>
  <si>
    <t>010-9949-6975</t>
    <phoneticPr fontId="1" type="noConversion"/>
  </si>
  <si>
    <t>현금(이체X)</t>
  </si>
  <si>
    <t>DELL P2419H (높낮이 조절가능)</t>
    <phoneticPr fontId="1" type="noConversion"/>
  </si>
  <si>
    <t>키보드</t>
    <phoneticPr fontId="1" type="noConversion"/>
  </si>
  <si>
    <t>키보드,마우스 무선set 필립스</t>
    <phoneticPr fontId="1" type="noConversion"/>
  </si>
  <si>
    <t>5mm 게이밍 장패드</t>
    <phoneticPr fontId="1" type="noConversion"/>
  </si>
  <si>
    <t>마이크로닉스 Frontier H300 mini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</si>
</sst>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4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77</v>
      </c>
      <c r="C1" s="28" t="s">
        <v>55</v>
      </c>
      <c r="D1" s="29"/>
      <c r="E1" s="84"/>
      <c r="F1" s="85"/>
      <c r="G1" s="85"/>
      <c r="H1" s="86"/>
    </row>
    <row r="2" spans="1:9" ht="22.5" customHeight="1">
      <c r="A2" s="18" t="s">
        <v>56</v>
      </c>
      <c r="B2" s="27" t="s">
        <v>78</v>
      </c>
      <c r="C2" s="30"/>
      <c r="D2" s="31"/>
      <c r="E2" s="87"/>
      <c r="F2" s="88"/>
      <c r="G2" s="88"/>
      <c r="H2" s="89"/>
    </row>
    <row r="3" spans="1:9" ht="22.5" customHeight="1">
      <c r="A3" s="18" t="s">
        <v>57</v>
      </c>
      <c r="B3" s="21">
        <f ca="1">TODAY()</f>
        <v>43909</v>
      </c>
      <c r="C3" s="20" t="s">
        <v>58</v>
      </c>
      <c r="D3" s="26"/>
      <c r="E3" s="87"/>
      <c r="F3" s="88"/>
      <c r="G3" s="88"/>
      <c r="H3" s="89"/>
    </row>
    <row r="4" spans="1:9" ht="22.5" customHeight="1">
      <c r="A4" s="17" t="s">
        <v>54</v>
      </c>
      <c r="B4" s="34"/>
      <c r="C4" s="34"/>
      <c r="D4" s="35"/>
      <c r="E4" s="90"/>
      <c r="F4" s="91"/>
      <c r="G4" s="91"/>
      <c r="H4" s="92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33</v>
      </c>
      <c r="B6" s="97"/>
      <c r="C6" s="69" t="s">
        <v>70</v>
      </c>
      <c r="D6" s="70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98"/>
      <c r="B7" s="99"/>
      <c r="C7" s="69" t="s">
        <v>71</v>
      </c>
      <c r="D7" s="70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>
      <c r="A8" s="98"/>
      <c r="B8" s="99"/>
      <c r="C8" s="69" t="s">
        <v>72</v>
      </c>
      <c r="D8" s="70"/>
      <c r="E8" s="3" t="s">
        <v>8</v>
      </c>
      <c r="F8" s="6">
        <v>89000</v>
      </c>
      <c r="G8" s="3">
        <v>1</v>
      </c>
      <c r="H8" s="6">
        <f t="shared" si="0"/>
        <v>89000</v>
      </c>
      <c r="I8" s="2"/>
    </row>
    <row r="9" spans="1:9">
      <c r="A9" s="98"/>
      <c r="B9" s="99"/>
      <c r="C9" s="69" t="s">
        <v>76</v>
      </c>
      <c r="D9" s="70"/>
      <c r="E9" s="3" t="s">
        <v>9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98"/>
      <c r="B10" s="99"/>
      <c r="C10" s="69" t="s">
        <v>73</v>
      </c>
      <c r="D10" s="70"/>
      <c r="E10" s="3" t="s">
        <v>10</v>
      </c>
      <c r="F10" s="6">
        <v>48000</v>
      </c>
      <c r="G10" s="3">
        <v>1</v>
      </c>
      <c r="H10" s="6">
        <f t="shared" si="0"/>
        <v>48000</v>
      </c>
      <c r="I10" s="2"/>
    </row>
    <row r="11" spans="1:9" ht="27" customHeight="1">
      <c r="A11" s="98"/>
      <c r="B11" s="99"/>
      <c r="C11" s="69" t="s">
        <v>74</v>
      </c>
      <c r="D11" s="70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98"/>
      <c r="B12" s="99"/>
      <c r="C12" s="69" t="s">
        <v>31</v>
      </c>
      <c r="D12" s="70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8"/>
      <c r="B13" s="99"/>
      <c r="C13" s="63" t="s">
        <v>84</v>
      </c>
      <c r="D13" s="64"/>
      <c r="E13" s="3" t="s">
        <v>13</v>
      </c>
      <c r="F13" s="6">
        <v>26000</v>
      </c>
      <c r="G13" s="3">
        <v>1</v>
      </c>
      <c r="H13" s="6">
        <f t="shared" si="0"/>
        <v>26000</v>
      </c>
      <c r="I13" s="2"/>
    </row>
    <row r="14" spans="1:9" ht="24" customHeight="1">
      <c r="A14" s="98"/>
      <c r="B14" s="99"/>
      <c r="C14" s="63" t="s">
        <v>75</v>
      </c>
      <c r="D14" s="64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98"/>
      <c r="B15" s="99"/>
      <c r="C15" s="63" t="s">
        <v>31</v>
      </c>
      <c r="D15" s="6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8"/>
      <c r="B16" s="99"/>
      <c r="C16" s="63" t="s">
        <v>31</v>
      </c>
      <c r="D16" s="6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8"/>
      <c r="B17" s="99"/>
      <c r="C17" s="65" t="s">
        <v>53</v>
      </c>
      <c r="D17" s="66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8"/>
      <c r="B18" s="99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8"/>
      <c r="B19" s="99"/>
      <c r="C19" s="67" t="s">
        <v>68</v>
      </c>
      <c r="D19" s="68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8"/>
      <c r="B20" s="99"/>
      <c r="C20" s="45"/>
      <c r="D20" s="46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8"/>
      <c r="B21" s="99"/>
      <c r="C21" s="36" t="s">
        <v>18</v>
      </c>
      <c r="D21" s="36"/>
      <c r="E21" s="71">
        <f>SUM(H6:H20)</f>
        <v>766000</v>
      </c>
      <c r="F21" s="71"/>
      <c r="G21" s="25">
        <v>1</v>
      </c>
      <c r="H21" s="95" t="s">
        <v>20</v>
      </c>
      <c r="I21" s="2"/>
    </row>
    <row r="22" spans="1:9" ht="12.75" customHeight="1">
      <c r="A22" s="98"/>
      <c r="B22" s="99"/>
      <c r="C22" s="36"/>
      <c r="D22" s="36"/>
      <c r="E22" s="71">
        <f>E21*G21</f>
        <v>766000</v>
      </c>
      <c r="F22" s="71"/>
      <c r="G22" s="71"/>
      <c r="H22" s="95"/>
      <c r="I22" s="2"/>
    </row>
    <row r="23" spans="1:9" ht="12.75" customHeight="1">
      <c r="A23" s="98"/>
      <c r="B23" s="99"/>
      <c r="C23" s="36"/>
      <c r="D23" s="36"/>
      <c r="E23" s="71"/>
      <c r="F23" s="71"/>
      <c r="G23" s="71"/>
      <c r="H23" s="95"/>
      <c r="I23" s="2"/>
    </row>
    <row r="24" spans="1:9" ht="17.25" customHeight="1">
      <c r="A24" s="98"/>
      <c r="B24" s="99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 ht="29.25" customHeight="1">
      <c r="A25" s="100"/>
      <c r="B25" s="101"/>
      <c r="C25" s="107" t="s">
        <v>80</v>
      </c>
      <c r="D25" s="104"/>
      <c r="E25" s="5" t="s">
        <v>21</v>
      </c>
      <c r="F25" s="6">
        <v>179000</v>
      </c>
      <c r="G25" s="3">
        <v>2</v>
      </c>
      <c r="H25" s="6">
        <f>F25*G25</f>
        <v>358000</v>
      </c>
      <c r="I25" s="2"/>
    </row>
    <row r="26" spans="1:9" ht="16.5" customHeight="1">
      <c r="A26" s="47" t="str">
        <f>IF(F38="현금(이체X)",Sheet2!D2,IF(F38="카드",Sheet2!D2,IF(F38="이체 및 현금영수증",Sheet2!D1,IF(F38="카드+현금",Sheet2!D2,IF(F38="이체 및 세금계산서",Sheet2!D1)))))</f>
        <v>참고사항</v>
      </c>
      <c r="B26" s="48"/>
      <c r="C26" s="108" t="s">
        <v>82</v>
      </c>
      <c r="D26" s="109"/>
      <c r="E26" s="3" t="s">
        <v>81</v>
      </c>
      <c r="F26" s="6">
        <v>20000</v>
      </c>
      <c r="G26" s="3">
        <v>1</v>
      </c>
      <c r="H26" s="6">
        <f t="shared" ref="H26:H33" si="1">F26*G26</f>
        <v>20000</v>
      </c>
      <c r="I26" s="2"/>
    </row>
    <row r="27" spans="1:9" ht="16.5" customHeight="1">
      <c r="A27" s="49"/>
      <c r="B27" s="50"/>
      <c r="C27" s="110"/>
      <c r="D27" s="111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49"/>
      <c r="B28" s="50"/>
      <c r="C28" s="105" t="s">
        <v>83</v>
      </c>
      <c r="D28" s="106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49"/>
      <c r="B29" s="50"/>
      <c r="C29" s="105"/>
      <c r="D29" s="106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49"/>
      <c r="B30" s="50"/>
      <c r="C30" s="43"/>
      <c r="D30" s="44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49"/>
      <c r="B31" s="50"/>
      <c r="C31" s="43"/>
      <c r="D31" s="44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49"/>
      <c r="B32" s="50"/>
      <c r="C32" s="43"/>
      <c r="D32" s="44"/>
      <c r="E32" s="5"/>
      <c r="F32" s="6"/>
      <c r="G32" s="3"/>
      <c r="H32" s="6">
        <f t="shared" si="1"/>
        <v>0</v>
      </c>
      <c r="I32" s="2"/>
    </row>
    <row r="33" spans="1:9">
      <c r="A33" s="51"/>
      <c r="B33" s="52"/>
      <c r="C33" s="43"/>
      <c r="D33" s="44"/>
      <c r="E33" s="5"/>
      <c r="F33" s="6"/>
      <c r="G33" s="3"/>
      <c r="H33" s="6">
        <f t="shared" si="1"/>
        <v>0</v>
      </c>
      <c r="I33" s="2"/>
    </row>
    <row r="34" spans="1:9" ht="13.5" customHeight="1">
      <c r="A34" s="53" t="s">
        <v>42</v>
      </c>
      <c r="B34" s="54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1">
        <f>SUM(H25:H33)</f>
        <v>378000</v>
      </c>
      <c r="F34" s="71"/>
      <c r="G34" s="72"/>
      <c r="H34" s="93" t="s">
        <v>20</v>
      </c>
      <c r="I34" s="2"/>
    </row>
    <row r="35" spans="1:9" ht="14.25" customHeight="1">
      <c r="A35" s="55"/>
      <c r="B35" s="56"/>
      <c r="C35" s="39"/>
      <c r="D35" s="40"/>
      <c r="E35" s="73"/>
      <c r="F35" s="73"/>
      <c r="G35" s="74"/>
      <c r="H35" s="94"/>
      <c r="I35" s="2"/>
    </row>
    <row r="36" spans="1:9" ht="16.5" customHeight="1">
      <c r="A36" s="57" t="s">
        <v>44</v>
      </c>
      <c r="B36" s="58"/>
      <c r="C36" s="61"/>
      <c r="D36" s="62"/>
      <c r="E36" s="8" t="s">
        <v>4</v>
      </c>
      <c r="F36" s="75">
        <f>SUM(E22,E34)</f>
        <v>1144000</v>
      </c>
      <c r="G36" s="75"/>
      <c r="H36" s="9" t="s">
        <v>20</v>
      </c>
      <c r="I36" s="2"/>
    </row>
    <row r="37" spans="1:9" ht="16.5" customHeight="1">
      <c r="A37" s="57" t="s">
        <v>45</v>
      </c>
      <c r="B37" s="58"/>
      <c r="C37" s="59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0"/>
      <c r="E37" s="8" t="s">
        <v>22</v>
      </c>
      <c r="F37" s="102">
        <f>F36*1.1-F36</f>
        <v>114400</v>
      </c>
      <c r="G37" s="103"/>
      <c r="H37" s="10"/>
      <c r="I37" s="2"/>
    </row>
    <row r="38" spans="1:9" ht="17.25" customHeight="1">
      <c r="A38" s="57" t="s">
        <v>40</v>
      </c>
      <c r="B38" s="58"/>
      <c r="C38" s="78"/>
      <c r="D38" s="79"/>
      <c r="E38" s="8" t="s">
        <v>38</v>
      </c>
      <c r="F38" s="76" t="s">
        <v>79</v>
      </c>
      <c r="G38" s="77"/>
      <c r="H38" s="11"/>
      <c r="I38" s="2"/>
    </row>
    <row r="39" spans="1:9" ht="17.25" customHeight="1">
      <c r="A39" s="53" t="s">
        <v>41</v>
      </c>
      <c r="B39" s="54"/>
      <c r="C39" s="80">
        <f>SUM(C36:C37)-C38</f>
        <v>0</v>
      </c>
      <c r="D39" s="81"/>
      <c r="E39" s="8" t="s">
        <v>40</v>
      </c>
      <c r="F39" s="75"/>
      <c r="G39" s="75"/>
      <c r="H39" s="75"/>
      <c r="I39" s="2"/>
    </row>
    <row r="40" spans="1:9" ht="16.5" customHeight="1">
      <c r="A40" s="55"/>
      <c r="B40" s="56"/>
      <c r="C40" s="82"/>
      <c r="D40" s="83"/>
      <c r="E40" s="14" t="s">
        <v>23</v>
      </c>
      <c r="F40" s="71">
        <f>IF(F38="현금(이체X)",F36,IF(F38="카드",F36+F36*13%,IF(F38="이체 및 현금영수증",F36+F36*10%,IF(F38="이체 및 세금계산서",F36+F36*10%,IF(F38="이체 및 세금계산서",F36+F36*10%,)))))-F39</f>
        <v>1144000</v>
      </c>
      <c r="G40" s="71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1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26:D27"/>
    <mergeCell ref="C1:D2"/>
    <mergeCell ref="C5:D5"/>
    <mergeCell ref="B4:D4"/>
    <mergeCell ref="C21:D23"/>
    <mergeCell ref="C34:D35"/>
    <mergeCell ref="C24:D24"/>
    <mergeCell ref="C25:D25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1144000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2020-03-02T04:57:28Z</cp:lastPrinted>
  <dcterms:created xsi:type="dcterms:W3CDTF">2019-03-28T03:58:09Z</dcterms:created>
  <dcterms:modified xsi:type="dcterms:W3CDTF">2020-03-19T09:21:46Z</dcterms:modified>
</cp:coreProperties>
</file>