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C33A88AD-F1BC-492A-BD07-55A2F32FFAB2}" xr6:coauthVersionLast="47" xr6:coauthVersionMax="47" xr10:uidLastSave="{2131F41F-46F0-4CF3-B083-C827BF687D45}"/>
  <bookViews>
    <workbookView xWindow="3510" yWindow="3510" windowWidth="28800" windowHeight="15345" xr2:uid="{9D66B626-E9BF-41E7-9723-714CFD72613C}"/>
  </bookViews>
  <sheets>
    <sheet name="참고자료" sheetId="1" r:id="rId1"/>
    <sheet name="2" sheetId="2" state="hidden" r:id="rId2"/>
    <sheet name="견적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3" l="1"/>
  <c r="A30" i="3"/>
  <c r="A31" i="3"/>
  <c r="A32" i="3"/>
  <c r="A33" i="3"/>
  <c r="A34" i="3"/>
  <c r="A35" i="3"/>
  <c r="A28" i="3"/>
  <c r="F7" i="2"/>
  <c r="F6" i="2"/>
  <c r="F5" i="2"/>
  <c r="F4" i="2"/>
  <c r="F3" i="2"/>
  <c r="E7" i="2"/>
  <c r="E6" i="2"/>
  <c r="E5" i="2"/>
  <c r="E4" i="2"/>
  <c r="E3" i="2"/>
  <c r="D7" i="2"/>
  <c r="D6" i="2"/>
  <c r="D5" i="2"/>
  <c r="D4" i="2"/>
  <c r="D3" i="2"/>
  <c r="C7" i="2"/>
  <c r="C6" i="2"/>
  <c r="C5" i="2"/>
  <c r="C4" i="2"/>
  <c r="C3" i="2"/>
  <c r="H4" i="2"/>
  <c r="H3" i="2"/>
  <c r="E27" i="2" s="1"/>
  <c r="B10" i="2"/>
  <c r="B9" i="2"/>
  <c r="B27" i="2" s="1"/>
  <c r="B8" i="2"/>
  <c r="B7" i="2"/>
  <c r="B6" i="2"/>
  <c r="B28" i="2" s="1"/>
  <c r="B5" i="2"/>
  <c r="B4" i="2"/>
  <c r="B3" i="2"/>
  <c r="G18" i="2"/>
  <c r="G17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6" i="2"/>
  <c r="G15" i="2"/>
  <c r="G14" i="2"/>
  <c r="G13" i="2"/>
  <c r="G12" i="2"/>
  <c r="F38" i="2"/>
  <c r="F37" i="2"/>
  <c r="F36" i="2"/>
  <c r="F35" i="2"/>
  <c r="F34" i="2"/>
  <c r="F33" i="2"/>
  <c r="F32" i="2"/>
  <c r="F30" i="2"/>
  <c r="F31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D38" i="2"/>
  <c r="D37" i="2"/>
  <c r="D35" i="2"/>
  <c r="D30" i="2"/>
  <c r="D28" i="2"/>
  <c r="D24" i="2"/>
  <c r="D22" i="2"/>
  <c r="D16" i="2"/>
  <c r="C38" i="2"/>
  <c r="C37" i="2"/>
  <c r="C24" i="2"/>
  <c r="C22" i="2"/>
  <c r="C16" i="2"/>
  <c r="B38" i="2"/>
  <c r="B37" i="2"/>
  <c r="B31" i="2"/>
  <c r="B30" i="2"/>
  <c r="B25" i="2"/>
  <c r="B24" i="2"/>
  <c r="B22" i="2"/>
  <c r="B19" i="2"/>
  <c r="B18" i="2"/>
  <c r="B17" i="2"/>
  <c r="B16" i="2"/>
  <c r="B14" i="2"/>
  <c r="B13" i="2"/>
  <c r="E38" i="2"/>
  <c r="E37" i="2"/>
  <c r="E36" i="2"/>
  <c r="E35" i="2"/>
  <c r="E34" i="2"/>
  <c r="E33" i="2"/>
  <c r="E32" i="2"/>
  <c r="E31" i="2"/>
  <c r="E30" i="2"/>
  <c r="E29" i="2"/>
  <c r="E28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B12" i="2" l="1"/>
  <c r="B29" i="2"/>
  <c r="B20" i="2"/>
  <c r="B33" i="2"/>
  <c r="B32" i="2"/>
  <c r="B34" i="2"/>
  <c r="B35" i="2"/>
  <c r="B21" i="2"/>
  <c r="B23" i="2"/>
  <c r="B36" i="2"/>
  <c r="B26" i="2"/>
  <c r="B15" i="2"/>
  <c r="E14" i="2"/>
  <c r="C29" i="2"/>
  <c r="D20" i="2"/>
  <c r="D23" i="2"/>
  <c r="C32" i="2"/>
  <c r="D25" i="2"/>
  <c r="C15" i="2"/>
  <c r="C17" i="2"/>
  <c r="D27" i="2"/>
  <c r="C19" i="2"/>
  <c r="D13" i="2"/>
  <c r="C20" i="2"/>
  <c r="D14" i="2"/>
  <c r="D29" i="2"/>
  <c r="C13" i="2"/>
  <c r="D15" i="2"/>
  <c r="D12" i="2"/>
  <c r="C31" i="2"/>
  <c r="C25" i="2"/>
  <c r="D17" i="2"/>
  <c r="H17" i="2" s="1"/>
  <c r="N7" i="3" s="1"/>
  <c r="B33" i="3" s="1"/>
  <c r="C27" i="2"/>
  <c r="H27" i="2" s="1"/>
  <c r="N17" i="3" s="1"/>
  <c r="D18" i="2"/>
  <c r="C28" i="2"/>
  <c r="H28" i="2" s="1"/>
  <c r="N18" i="3" s="1"/>
  <c r="D31" i="2"/>
  <c r="C21" i="2"/>
  <c r="C34" i="2"/>
  <c r="C33" i="2"/>
  <c r="D19" i="2"/>
  <c r="D32" i="2"/>
  <c r="C23" i="2"/>
  <c r="C35" i="2"/>
  <c r="D21" i="2"/>
  <c r="D33" i="2"/>
  <c r="C36" i="2"/>
  <c r="D34" i="2"/>
  <c r="C14" i="2"/>
  <c r="C26" i="2"/>
  <c r="D36" i="2"/>
  <c r="D26" i="2"/>
  <c r="C18" i="2"/>
  <c r="C30" i="2"/>
  <c r="H30" i="2" s="1"/>
  <c r="N20" i="3" s="1"/>
  <c r="C12" i="2"/>
  <c r="H38" i="2"/>
  <c r="H37" i="2"/>
  <c r="H24" i="2"/>
  <c r="N14" i="3" s="1"/>
  <c r="H22" i="2"/>
  <c r="N12" i="3" s="1"/>
  <c r="H16" i="2"/>
  <c r="N6" i="3" s="1"/>
  <c r="B32" i="3" s="1"/>
  <c r="H35" i="2" l="1"/>
  <c r="N25" i="3" s="1"/>
  <c r="H29" i="2"/>
  <c r="N19" i="3" s="1"/>
  <c r="H18" i="2"/>
  <c r="N8" i="3" s="1"/>
  <c r="B34" i="3" s="1"/>
  <c r="H15" i="2"/>
  <c r="N5" i="3" s="1"/>
  <c r="B31" i="3" s="1"/>
  <c r="H21" i="2"/>
  <c r="N11" i="3" s="1"/>
  <c r="B37" i="3" s="1"/>
  <c r="H13" i="2"/>
  <c r="N3" i="3" s="1"/>
  <c r="B29" i="3" s="1"/>
  <c r="H12" i="2"/>
  <c r="N2" i="3" s="1"/>
  <c r="B28" i="3" s="1"/>
  <c r="H23" i="2"/>
  <c r="N13" i="3" s="1"/>
  <c r="H32" i="2"/>
  <c r="N22" i="3" s="1"/>
  <c r="H14" i="2"/>
  <c r="N4" i="3" s="1"/>
  <c r="B30" i="3" s="1"/>
  <c r="H20" i="2"/>
  <c r="N10" i="3" s="1"/>
  <c r="B36" i="3" s="1"/>
  <c r="H26" i="2"/>
  <c r="N16" i="3" s="1"/>
  <c r="H31" i="2"/>
  <c r="N21" i="3" s="1"/>
  <c r="H25" i="2"/>
  <c r="N15" i="3" s="1"/>
  <c r="H19" i="2"/>
  <c r="N9" i="3" s="1"/>
  <c r="B35" i="3" s="1"/>
  <c r="H33" i="2"/>
  <c r="N23" i="3" s="1"/>
  <c r="H34" i="2"/>
  <c r="N24" i="3" s="1"/>
  <c r="H36" i="2"/>
  <c r="N26" i="3" s="1"/>
  <c r="L29" i="3" l="1"/>
</calcChain>
</file>

<file path=xl/sharedStrings.xml><?xml version="1.0" encoding="utf-8"?>
<sst xmlns="http://schemas.openxmlformats.org/spreadsheetml/2006/main" count="390" uniqueCount="131">
  <si>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</si>
  <si>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</si>
  <si>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</si>
  <si>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</si>
  <si>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</si>
  <si>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</si>
  <si>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</si>
  <si>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윈도우(OS)</t>
    <phoneticPr fontId="1" type="noConversion"/>
  </si>
  <si>
    <t>CASE</t>
    <phoneticPr fontId="1" type="noConversion"/>
  </si>
  <si>
    <t>높낮이 조절됨, 피봇(세로가능)</t>
    <phoneticPr fontId="1" type="noConversion"/>
  </si>
  <si>
    <t>컴퓨터 합계</t>
    <phoneticPr fontId="1" type="noConversion"/>
  </si>
  <si>
    <t>1920*1080 FHD IPS</t>
    <phoneticPr fontId="1" type="noConversion"/>
  </si>
  <si>
    <t xml:space="preserve">2560 x 1440(QHD) </t>
    <phoneticPr fontId="1" type="noConversion"/>
  </si>
  <si>
    <t>3440 x 1440(Ultra WQHD)  IPS</t>
    <phoneticPr fontId="1" type="noConversion"/>
  </si>
  <si>
    <t>삼성 34"인치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</si>
  <si>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윈</t>
    </r>
    <r>
      <rPr>
        <b/>
        <sz val="12"/>
        <color theme="1"/>
        <rFont val="맑은 고딕"/>
        <family val="3"/>
        <charset val="129"/>
        <scheme val="minor"/>
      </rPr>
      <t>도우 선택▼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</si>
  <si>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모</t>
    </r>
    <r>
      <rPr>
        <sz val="11"/>
        <color theme="1"/>
        <rFont val="맑은 고딕"/>
        <family val="2"/>
        <charset val="129"/>
        <scheme val="minor"/>
      </rPr>
      <t>니터 선택▼</t>
    </r>
    <phoneticPr fontId="1" type="noConversion"/>
  </si>
  <si>
    <t>5. 삼성전자 WQHD 34형 LS34J550</t>
    <phoneticPr fontId="1" type="noConversion"/>
  </si>
  <si>
    <t>컴퓨터</t>
    <phoneticPr fontId="1" type="noConversion"/>
  </si>
  <si>
    <t>모니터</t>
    <phoneticPr fontId="1" type="noConversion"/>
  </si>
  <si>
    <t>윈도우</t>
    <phoneticPr fontId="1" type="noConversion"/>
  </si>
  <si>
    <t>하드</t>
    <phoneticPr fontId="1" type="noConversion"/>
  </si>
  <si>
    <t>이름</t>
    <phoneticPr fontId="1" type="noConversion"/>
  </si>
  <si>
    <t>합계</t>
    <phoneticPr fontId="1" type="noConversion"/>
  </si>
  <si>
    <t xml:space="preserve">케이스 </t>
    <phoneticPr fontId="1" type="noConversion"/>
  </si>
  <si>
    <t>케이스</t>
    <phoneticPr fontId="1" type="noConversion"/>
  </si>
  <si>
    <t>사용자</t>
    <phoneticPr fontId="1" type="noConversion"/>
  </si>
  <si>
    <t>선택안함</t>
  </si>
  <si>
    <t>선택안함</t>
    <phoneticPr fontId="1" type="noConversion"/>
  </si>
  <si>
    <t>White</t>
    <phoneticPr fontId="1" type="noConversion"/>
  </si>
  <si>
    <t>Black</t>
    <phoneticPr fontId="1" type="noConversion"/>
  </si>
  <si>
    <t>Win10 HOME</t>
    <phoneticPr fontId="1" type="noConversion"/>
  </si>
  <si>
    <t>Win10 PRO</t>
    <phoneticPr fontId="1" type="noConversion"/>
  </si>
  <si>
    <t>W/D 1TB</t>
    <phoneticPr fontId="1" type="noConversion"/>
  </si>
  <si>
    <t>W/D 2TB</t>
    <phoneticPr fontId="1" type="noConversion"/>
  </si>
  <si>
    <t>총 합계</t>
    <phoneticPr fontId="1" type="noConversion"/>
  </si>
  <si>
    <t>모니터1</t>
    <phoneticPr fontId="1" type="noConversion"/>
  </si>
  <si>
    <t>모니터2</t>
    <phoneticPr fontId="1" type="noConversion"/>
  </si>
  <si>
    <t>하드추가</t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</si>
  <si>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 xml:space="preserve">1. 모니터는 개봉시 교환이나 반품이 불가하오니
신중히 선택해주세요.
2. 정품 윈도우는 해당PC에 설치가 되면 귀속되어 
반품이나 교환이 불가합니다.
</t>
    </r>
    <r>
      <rPr>
        <sz val="11"/>
        <color theme="1"/>
        <rFont val="맑은 고딕"/>
        <family val="2"/>
        <charset val="129"/>
        <scheme val="minor"/>
      </rPr>
      <t xml:space="preserve">
</t>
    </r>
    <phoneticPr fontId="1" type="noConversion"/>
  </si>
  <si>
    <t>인텔 코어i3-10세대 10100F</t>
    <phoneticPr fontId="1" type="noConversion"/>
  </si>
  <si>
    <t>SK하이닉스 P31 NVMe (500GB)</t>
    <phoneticPr fontId="1" type="noConversion"/>
  </si>
  <si>
    <t>동쿨러로 무료업글</t>
    <phoneticPr fontId="1" type="noConversion"/>
  </si>
  <si>
    <t>인텔 코어i5-10세대 10400F</t>
    <phoneticPr fontId="1" type="noConversion"/>
  </si>
  <si>
    <t>GIGABYTE H510M H 듀러블에디션</t>
    <phoneticPr fontId="1" type="noConversion"/>
  </si>
  <si>
    <t>SK하이닉스 P31 NVMe (500GB)+방열판</t>
    <phoneticPr fontId="1" type="noConversion"/>
  </si>
  <si>
    <t>마이크로닉스 정격400W 80PLUS</t>
    <phoneticPr fontId="1" type="noConversion"/>
  </si>
  <si>
    <t>인텔정품 / ▲10세대 I7급 연산기능</t>
    <phoneticPr fontId="1" type="noConversion"/>
  </si>
  <si>
    <t>윈도우10 설치 및 기본셋팅</t>
    <phoneticPr fontId="1" type="noConversion"/>
  </si>
  <si>
    <r>
      <t xml:space="preserve">삼성전자 DDR4 </t>
    </r>
    <r>
      <rPr>
        <sz val="10"/>
        <color rgb="FFFF0000"/>
        <rFont val="맑은 고딕"/>
        <family val="3"/>
        <charset val="129"/>
        <scheme val="minor"/>
      </rPr>
      <t>16G</t>
    </r>
    <r>
      <rPr>
        <sz val="10"/>
        <color theme="1"/>
        <rFont val="맑은 고딕"/>
        <family val="3"/>
        <charset val="129"/>
        <scheme val="minor"/>
      </rPr>
      <t xml:space="preserve"> 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</si>
  <si>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GT1030 D5 2GB</t>
    </r>
    <phoneticPr fontId="1" type="noConversion"/>
  </si>
  <si>
    <r>
      <t xml:space="preserve">MSI PRO </t>
    </r>
    <r>
      <rPr>
        <b/>
        <sz val="10"/>
        <color rgb="FFFF0000"/>
        <rFont val="맑은 고딕"/>
        <family val="3"/>
        <charset val="129"/>
        <scheme val="minor"/>
      </rPr>
      <t>H610M</t>
    </r>
    <r>
      <rPr>
        <b/>
        <sz val="10"/>
        <color theme="1"/>
        <rFont val="맑은 고딕"/>
        <family val="3"/>
        <charset val="129"/>
        <scheme val="minor"/>
      </rPr>
      <t>-B DDR4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</si>
  <si>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GT1650 D6 4GB</t>
    </r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</si>
  <si>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RTX 3060 D6 8GB</t>
    </r>
    <phoneticPr fontId="1" type="noConversion"/>
  </si>
  <si>
    <t>4.  아산병원 시스템 관련 추천</t>
    <phoneticPr fontId="1" type="noConversion"/>
  </si>
  <si>
    <t>3. 알뜰 권장사양</t>
    <phoneticPr fontId="1" type="noConversion"/>
  </si>
  <si>
    <t>5. 고사양 게임 풀옵션 가능 알뜰사양</t>
    <phoneticPr fontId="1" type="noConversion"/>
  </si>
  <si>
    <t>6. 고사양 게임 풀옵션가능 권장사양</t>
    <phoneticPr fontId="1" type="noConversion"/>
  </si>
  <si>
    <t>7. 고사양 게임 풀옵션 가능 추천사양</t>
    <phoneticPr fontId="1" type="noConversion"/>
  </si>
  <si>
    <t>전공의실 맞춤형 케이스 WHITE</t>
    <phoneticPr fontId="1" type="noConversion"/>
  </si>
  <si>
    <t>전공의실 맞춤형 케이스</t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</si>
  <si>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>i5-13세대 13400F</t>
    </r>
    <phoneticPr fontId="1" type="noConversion"/>
  </si>
  <si>
    <t>삼성전자 DDR4 32G (16G x2ea)</t>
    <phoneticPr fontId="1" type="noConversion"/>
  </si>
  <si>
    <t>GIGABYTE B760M DS3H D4</t>
    <phoneticPr fontId="1" type="noConversion"/>
  </si>
  <si>
    <t>타워형쿨러 / ▲10세대 I7이상 성능</t>
    <phoneticPr fontId="1" type="noConversion"/>
  </si>
  <si>
    <r>
      <t xml:space="preserve">지포스 </t>
    </r>
    <r>
      <rPr>
        <sz val="10"/>
        <color rgb="FFFF0000"/>
        <rFont val="맑은 고딕"/>
        <family val="3"/>
        <charset val="129"/>
        <scheme val="minor"/>
      </rPr>
      <t>GTX3060 D6 8GB</t>
    </r>
    <phoneticPr fontId="1" type="noConversion"/>
  </si>
  <si>
    <r>
      <t xml:space="preserve">삼성전자 DDR4 </t>
    </r>
    <r>
      <rPr>
        <b/>
        <sz val="10"/>
        <color rgb="FFFF0000"/>
        <rFont val="맑은 고딕"/>
        <family val="3"/>
        <charset val="129"/>
        <scheme val="minor"/>
      </rPr>
      <t>16G</t>
    </r>
    <r>
      <rPr>
        <b/>
        <sz val="10"/>
        <color theme="1"/>
        <rFont val="맑은 고딕"/>
        <family val="3"/>
        <charset val="129"/>
        <scheme val="minor"/>
      </rPr>
      <t xml:space="preserve"> (8G x 2EA)</t>
    </r>
    <phoneticPr fontId="1" type="noConversion"/>
  </si>
  <si>
    <t>SK하이닉스 P31 NVMe (1TB)</t>
    <phoneticPr fontId="1" type="noConversion"/>
  </si>
  <si>
    <t>SK하이닉스 P31 NVMe (2TB)</t>
    <phoneticPr fontId="1" type="noConversion"/>
  </si>
  <si>
    <t>GIGABYTE B760M AORUS ELITE</t>
  </si>
  <si>
    <t>DEEPCOOL AK400 (BLACK)</t>
    <phoneticPr fontId="1" type="noConversion"/>
  </si>
  <si>
    <t>DEEPCOOL AG620</t>
    <phoneticPr fontId="1" type="noConversion"/>
  </si>
  <si>
    <r>
      <t>인텔 코어</t>
    </r>
    <r>
      <rPr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</si>
  <si>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인텔 코어</t>
    </r>
    <r>
      <rPr>
        <b/>
        <sz val="10"/>
        <color rgb="FFFF0000"/>
        <rFont val="맑은 고딕"/>
        <family val="3"/>
        <charset val="129"/>
        <scheme val="minor"/>
      </rPr>
      <t>i5-12세대 12400F</t>
    </r>
    <phoneticPr fontId="1" type="noConversion"/>
  </si>
  <si>
    <r>
      <t>NEW★인텔 코어</t>
    </r>
    <r>
      <rPr>
        <b/>
        <sz val="10"/>
        <color rgb="FFFF0000"/>
        <rFont val="맑은 고딕"/>
        <family val="3"/>
        <charset val="129"/>
        <scheme val="minor"/>
      </rPr>
      <t xml:space="preserve">i5-13세대 13600KF </t>
    </r>
    <phoneticPr fontId="1" type="noConversion"/>
  </si>
  <si>
    <t>삼성전자 DDR5-5600 (16GB) X 2EA</t>
    <phoneticPr fontId="1" type="noConversion"/>
  </si>
  <si>
    <t>지포스 RTX 4070 Ti 12GB</t>
    <phoneticPr fontId="1" type="noConversion"/>
  </si>
  <si>
    <t xml:space="preserve">윈도우10 설치 및 기본셋팅 </t>
    <phoneticPr fontId="1" type="noConversion"/>
  </si>
  <si>
    <t>DAVEN D6 MESH 강화유리 (블랙)</t>
  </si>
  <si>
    <t>darkFlash DK1000 강화유리 (블랙)</t>
    <phoneticPr fontId="1" type="noConversion"/>
  </si>
  <si>
    <t xml:space="preserve">윈도우11 설치 및 기본셋팅 </t>
    <phoneticPr fontId="1" type="noConversion"/>
  </si>
  <si>
    <t>윈도우11 설치 및 기본셋팅</t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</si>
  <si>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정격800W</t>
    </r>
    <phoneticPr fontId="1" type="noConversion"/>
  </si>
  <si>
    <r>
      <t xml:space="preserve">마이크로닉스 클래식2 </t>
    </r>
    <r>
      <rPr>
        <b/>
        <sz val="10"/>
        <color rgb="FFFF0000"/>
        <rFont val="맑은 고딕"/>
        <family val="3"/>
        <charset val="129"/>
        <scheme val="minor"/>
      </rPr>
      <t>정격600W</t>
    </r>
    <phoneticPr fontId="1" type="noConversion"/>
  </si>
  <si>
    <t>8 현존 가성비 게임용 고스팩사양</t>
    <phoneticPr fontId="1" type="noConversion"/>
  </si>
  <si>
    <t>BCF1700 CPU브라켓 추가장착</t>
    <phoneticPr fontId="1" type="noConversion"/>
  </si>
  <si>
    <r>
      <t>1. DELL P2422</t>
    </r>
    <r>
      <rPr>
        <sz val="12"/>
        <color rgb="FFFF0000"/>
        <rFont val="맑은 고딕"/>
        <family val="3"/>
        <charset val="129"/>
        <scheme val="minor"/>
      </rPr>
      <t>★</t>
    </r>
    <phoneticPr fontId="1" type="noConversion"/>
  </si>
  <si>
    <t>높이고정 (위아래 각도조절가능)</t>
  </si>
  <si>
    <t>높이고정 (위아래 각도조절가능)</t>
    <phoneticPr fontId="1" type="noConversion"/>
  </si>
  <si>
    <t>삼성 24인치 무상1년</t>
    <phoneticPr fontId="1" type="noConversion"/>
  </si>
  <si>
    <t>DELL 24"인치 무상3년</t>
    <phoneticPr fontId="1" type="noConversion"/>
  </si>
  <si>
    <t>높낮이 조절됨, 피봇(세로가능)</t>
  </si>
  <si>
    <t>DELL 27"인치 QHD 무상3년</t>
    <phoneticPr fontId="1" type="noConversion"/>
  </si>
  <si>
    <t xml:space="preserve">중소 27인치 무상1년 </t>
    <phoneticPr fontId="1" type="noConversion"/>
  </si>
  <si>
    <t>2560 x 1440(QHD) IPS
내구성떨어짐</t>
    <phoneticPr fontId="1" type="noConversion"/>
  </si>
  <si>
    <t>2. 삼성전자 S24R35A</t>
    <phoneticPr fontId="1" type="noConversion"/>
  </si>
  <si>
    <t>3. 리버텍 PAQ2720F</t>
    <phoneticPr fontId="1" type="noConversion"/>
  </si>
  <si>
    <t>4. [DELL] S2721DS QHD 27형</t>
    <phoneticPr fontId="1" type="noConversion"/>
  </si>
  <si>
    <t xml:space="preserve">Windows 10 HOME </t>
    <phoneticPr fontId="1" type="noConversion"/>
  </si>
  <si>
    <t>Windows 10 PRO</t>
    <phoneticPr fontId="1" type="noConversion"/>
  </si>
  <si>
    <t>대부분 하드를 활용 안하심… 비추천…</t>
    <phoneticPr fontId="1" type="noConversion"/>
  </si>
  <si>
    <t>윈도우 정품 구매시 해당 (미선택시 크랙인증)</t>
    <phoneticPr fontId="1" type="noConversion"/>
  </si>
  <si>
    <t>랜덤</t>
  </si>
  <si>
    <t>랜덤</t>
    <phoneticPr fontId="1" type="noConversion"/>
  </si>
  <si>
    <r>
      <rPr>
        <b/>
        <sz val="12"/>
        <color rgb="FFFF0000"/>
        <rFont val="맑은 고딕"/>
        <family val="3"/>
        <charset val="129"/>
        <scheme val="minor"/>
      </rPr>
      <t>하</t>
    </r>
    <r>
      <rPr>
        <b/>
        <sz val="12"/>
        <color theme="1"/>
        <rFont val="맑은 고딕"/>
        <family val="3"/>
        <charset val="129"/>
        <scheme val="minor"/>
      </rPr>
      <t>드 추가▼ D드라이브</t>
    </r>
    <phoneticPr fontId="1" type="noConversion"/>
  </si>
  <si>
    <t>박진수</t>
    <phoneticPr fontId="1" type="noConversion"/>
  </si>
  <si>
    <t>이교선</t>
    <phoneticPr fontId="1" type="noConversion"/>
  </si>
  <si>
    <t>전연규</t>
    <phoneticPr fontId="1" type="noConversion"/>
  </si>
  <si>
    <t>서다해</t>
    <phoneticPr fontId="1" type="noConversion"/>
  </si>
  <si>
    <t>조민경</t>
    <phoneticPr fontId="1" type="noConversion"/>
  </si>
  <si>
    <t>함준태</t>
    <phoneticPr fontId="1" type="noConversion"/>
  </si>
  <si>
    <t>이보미</t>
    <phoneticPr fontId="1" type="noConversion"/>
  </si>
  <si>
    <t>김효경</t>
    <phoneticPr fontId="1" type="noConversion"/>
  </si>
  <si>
    <t>4. [DELL] S2721DS QHD 27형</t>
  </si>
  <si>
    <t>3. 리버텍 PAQ2720F</t>
  </si>
  <si>
    <t>곽영조</t>
    <phoneticPr fontId="1" type="noConversion"/>
  </si>
  <si>
    <t>010-6860-5216</t>
    <phoneticPr fontId="1" type="noConversion"/>
  </si>
  <si>
    <t>010-7502-9275</t>
    <phoneticPr fontId="1" type="noConversion"/>
  </si>
  <si>
    <t>010-9482-7439</t>
    <phoneticPr fontId="1" type="noConversion"/>
  </si>
  <si>
    <t>010-8578-0873</t>
    <phoneticPr fontId="1" type="noConversion"/>
  </si>
  <si>
    <t>010-2865-8242</t>
    <phoneticPr fontId="1" type="noConversion"/>
  </si>
  <si>
    <t>010-3388-1480</t>
    <phoneticPr fontId="1" type="noConversion"/>
  </si>
  <si>
    <t>010-7475-6472</t>
    <phoneticPr fontId="1" type="noConversion"/>
  </si>
  <si>
    <t>010-4007-3973</t>
    <phoneticPr fontId="1" type="noConversion"/>
  </si>
  <si>
    <t>010-9038-1419</t>
    <phoneticPr fontId="1" type="noConversion"/>
  </si>
  <si>
    <t>추가분 변동가격</t>
    <phoneticPr fontId="1" type="noConversion"/>
  </si>
  <si>
    <t>성함</t>
    <phoneticPr fontId="1" type="noConversion"/>
  </si>
  <si>
    <t>총액</t>
    <phoneticPr fontId="1" type="noConversion"/>
  </si>
  <si>
    <t>현금영수증 발급번호</t>
    <phoneticPr fontId="1" type="noConversion"/>
  </si>
  <si>
    <t>정찬미</t>
    <phoneticPr fontId="1" type="noConversion"/>
  </si>
  <si>
    <t>윈도우 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</si>
</sst>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/>
    </xf>
    <xf numFmtId="176" fontId="0" fillId="8" borderId="0" xfId="0" applyNumberFormat="1" applyFill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176" fontId="4" fillId="11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176" fontId="4" fillId="13" borderId="1" xfId="0" applyNumberFormat="1" applyFont="1" applyFill="1" applyBorder="1" applyAlignment="1">
      <alignment horizontal="center" vertical="center"/>
    </xf>
    <xf numFmtId="0" fontId="14" fillId="1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/>
    </xf>
    <xf numFmtId="176" fontId="12" fillId="9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176" fontId="12" fillId="15" borderId="1" xfId="0" applyNumberFormat="1" applyFont="1" applyFill="1" applyBorder="1" applyAlignment="1">
      <alignment horizontal="center" vertical="center"/>
    </xf>
    <xf numFmtId="3" fontId="14" fillId="12" borderId="3" xfId="0" applyNumberFormat="1" applyFont="1" applyFill="1" applyBorder="1" applyAlignment="1">
      <alignment horizontal="center" vertical="center"/>
    </xf>
    <xf numFmtId="3" fontId="14" fillId="12" borderId="4" xfId="0" applyNumberFormat="1" applyFont="1" applyFill="1" applyBorder="1" applyAlignment="1">
      <alignment horizontal="center" vertical="center"/>
    </xf>
    <xf numFmtId="3" fontId="14" fillId="11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3" fontId="14" fillId="10" borderId="1" xfId="0" applyNumberFormat="1" applyFont="1" applyFill="1" applyBorder="1" applyAlignment="1">
      <alignment horizontal="center" vertical="center"/>
    </xf>
    <xf numFmtId="3" fontId="14" fillId="1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11" borderId="3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1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76" fontId="12" fillId="7" borderId="6" xfId="0" applyNumberFormat="1" applyFont="1" applyFill="1" applyBorder="1" applyAlignment="1">
      <alignment horizontal="center" vertical="center"/>
    </xf>
    <xf numFmtId="176" fontId="12" fillId="7" borderId="12" xfId="0" applyNumberFormat="1" applyFont="1" applyFill="1" applyBorder="1" applyAlignment="1">
      <alignment horizontal="center" vertical="center"/>
    </xf>
    <xf numFmtId="176" fontId="12" fillId="7" borderId="7" xfId="0" applyNumberFormat="1" applyFont="1" applyFill="1" applyBorder="1" applyAlignment="1">
      <alignment horizontal="center" vertical="center"/>
    </xf>
    <xf numFmtId="176" fontId="12" fillId="7" borderId="10" xfId="0" applyNumberFormat="1" applyFont="1" applyFill="1" applyBorder="1" applyAlignment="1">
      <alignment horizontal="center" vertical="center"/>
    </xf>
    <xf numFmtId="176" fontId="12" fillId="7" borderId="5" xfId="0" applyNumberFormat="1" applyFont="1" applyFill="1" applyBorder="1" applyAlignment="1">
      <alignment horizontal="center" vertical="center"/>
    </xf>
    <xf numFmtId="176" fontId="12" fillId="7" borderId="11" xfId="0" applyNumberFormat="1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9" xfId="0" applyFont="1" applyFill="1" applyBorder="1" applyAlignment="1">
      <alignment horizontal="center" vertical="center"/>
    </xf>
  </cellXfs>
  <cellStyles count="1"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333378</xdr:colOff>
      <xdr:row>2</xdr:row>
      <xdr:rowOff>57710</xdr:rowOff>
    </xdr:from>
    <xdr:to>
      <xdr:col>5</xdr:col>
      <xdr:colOff>1442198</xdr:colOff>
      <xdr:row>10</xdr:row>
      <xdr:rowOff>158561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BA9ED290-E0C7-41AC-A44E-F126D778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3" y="486335"/>
          <a:ext cx="1804145" cy="1777251"/>
        </a:xfrm>
        <a:prstGeom prst="rect">
          <a:avLst/>
        </a:prstGeom>
      </xdr:spPr>
    </xdr:pic>
    <xdr:clientData/>
  </xdr:twoCellAnchor>
  <xdr:twoCellAnchor editAs="oneCell">
    <xdr:from>
      <xdr:col>7</xdr:col>
      <xdr:colOff>448235</xdr:colOff>
      <xdr:row>18</xdr:row>
      <xdr:rowOff>37277</xdr:rowOff>
    </xdr:from>
    <xdr:to>
      <xdr:col>10</xdr:col>
      <xdr:colOff>1097616</xdr:colOff>
      <xdr:row>27</xdr:row>
      <xdr:rowOff>182120</xdr:rowOff>
    </xdr:to>
    <xdr:pic>
      <xdr:nvPicPr>
        <xdr:cNvPr id="14" name="그림 13">
          <a:extLst>
            <a:ext uri="{FF2B5EF4-FFF2-40B4-BE49-F238E27FC236}">
              <a16:creationId xmlns:a16="http://schemas.microsoft.com/office/drawing/2014/main" id="{45647138-04C9-42C2-8BFB-913E01C30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38" b="12480"/>
        <a:stretch/>
      </xdr:blipFill>
      <xdr:spPr>
        <a:xfrm>
          <a:off x="10563785" y="4656902"/>
          <a:ext cx="2735916" cy="2030793"/>
        </a:xfrm>
        <a:prstGeom prst="rect">
          <a:avLst/>
        </a:prstGeom>
      </xdr:spPr>
    </xdr:pic>
    <xdr:clientData/>
  </xdr:twoCellAnchor>
  <xdr:twoCellAnchor editAs="oneCell">
    <xdr:from>
      <xdr:col>6</xdr:col>
      <xdr:colOff>58243</xdr:colOff>
      <xdr:row>2</xdr:row>
      <xdr:rowOff>47625</xdr:rowOff>
    </xdr:from>
    <xdr:to>
      <xdr:col>8</xdr:col>
      <xdr:colOff>685800</xdr:colOff>
      <xdr:row>10</xdr:row>
      <xdr:rowOff>91567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CEF3E27D-C2B2-2240-29B7-D582497F3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1768" y="476250"/>
          <a:ext cx="2103932" cy="1720342"/>
        </a:xfrm>
        <a:prstGeom prst="rect">
          <a:avLst/>
        </a:prstGeom>
      </xdr:spPr>
    </xdr:pic>
    <xdr:clientData/>
  </xdr:twoCellAnchor>
  <xdr:twoCellAnchor editAs="oneCell">
    <xdr:from>
      <xdr:col>9</xdr:col>
      <xdr:colOff>50424</xdr:colOff>
      <xdr:row>2</xdr:row>
      <xdr:rowOff>47624</xdr:rowOff>
    </xdr:from>
    <xdr:to>
      <xdr:col>10</xdr:col>
      <xdr:colOff>1266824</xdr:colOff>
      <xdr:row>10</xdr:row>
      <xdr:rowOff>176741</xdr:rowOff>
    </xdr:to>
    <xdr:pic>
      <xdr:nvPicPr>
        <xdr:cNvPr id="9" name="그림 8">
          <a:extLst>
            <a:ext uri="{FF2B5EF4-FFF2-40B4-BE49-F238E27FC236}">
              <a16:creationId xmlns:a16="http://schemas.microsoft.com/office/drawing/2014/main" id="{76E08BA6-D1A6-D797-636D-54B352F78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5649" y="476249"/>
          <a:ext cx="1911725" cy="1805517"/>
        </a:xfrm>
        <a:prstGeom prst="rect">
          <a:avLst/>
        </a:prstGeom>
      </xdr:spPr>
    </xdr:pic>
    <xdr:clientData/>
  </xdr:twoCellAnchor>
  <xdr:twoCellAnchor editAs="oneCell">
    <xdr:from>
      <xdr:col>4</xdr:col>
      <xdr:colOff>562319</xdr:colOff>
      <xdr:row>18</xdr:row>
      <xdr:rowOff>159817</xdr:rowOff>
    </xdr:from>
    <xdr:to>
      <xdr:col>6</xdr:col>
      <xdr:colOff>222058</xdr:colOff>
      <xdr:row>26</xdr:row>
      <xdr:rowOff>181981</xdr:rowOff>
    </xdr:to>
    <xdr:pic>
      <xdr:nvPicPr>
        <xdr:cNvPr id="15" name="그림 14">
          <a:extLst>
            <a:ext uri="{FF2B5EF4-FFF2-40B4-BE49-F238E27FC236}">
              <a16:creationId xmlns:a16="http://schemas.microsoft.com/office/drawing/2014/main" id="{D6100AC7-70B4-6F51-8ADD-3D26F6A74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819" y="3912437"/>
          <a:ext cx="2161486" cy="1674695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40</xdr:row>
      <xdr:rowOff>113228</xdr:rowOff>
    </xdr:from>
    <xdr:to>
      <xdr:col>5</xdr:col>
      <xdr:colOff>1781735</xdr:colOff>
      <xdr:row>46</xdr:row>
      <xdr:rowOff>147192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B804C7BF-153C-55EC-A84E-75D8B5951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0375" y="8533328"/>
          <a:ext cx="2324660" cy="12912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235F2-F05E-4505-B5C3-F87F64D16F1C}">
  <dimension ref="A1:K48"/>
  <sheetViews>
    <sheetView tabSelected="1" view="pageLayout" topLeftCell="A11" zoomScale="83" zoomScaleNormal="85" zoomScalePageLayoutView="83" workbookViewId="0">
      <selection activeCell="D47" sqref="D47"/>
    </sheetView>
  </sheetViews>
  <sheetFormatPr defaultRowHeight="16.5" x14ac:dyDescent="0.3"/>
  <cols>
    <col min="1" max="1" width="12.875" bestFit="1" customWidth="1"/>
    <col min="2" max="2" width="30.5" bestFit="1" customWidth="1"/>
    <col min="3" max="3" width="11.625" bestFit="1" customWidth="1"/>
    <col min="4" max="4" width="30.625" bestFit="1" customWidth="1"/>
    <col min="6" max="6" width="23.125" customWidth="1"/>
    <col min="7" max="7" width="10" bestFit="1" customWidth="1"/>
    <col min="11" max="11" width="17.625" customWidth="1"/>
  </cols>
  <sheetData>
    <row r="1" spans="1:11" x14ac:dyDescent="0.3">
      <c r="A1" s="50">
        <v>1</v>
      </c>
      <c r="B1" s="50"/>
      <c r="C1" s="51">
        <v>2</v>
      </c>
      <c r="D1" s="51"/>
      <c r="E1" s="91" t="s">
        <v>16</v>
      </c>
      <c r="F1" s="92"/>
      <c r="G1" s="92"/>
      <c r="H1" s="92"/>
      <c r="I1" s="92"/>
      <c r="J1" s="92"/>
      <c r="K1" s="93"/>
    </row>
    <row r="2" spans="1:11" ht="17.25" x14ac:dyDescent="0.3">
      <c r="A2" s="22" t="s">
        <v>0</v>
      </c>
      <c r="B2" s="1" t="s">
        <v>40</v>
      </c>
      <c r="C2" s="23" t="s">
        <v>0</v>
      </c>
      <c r="D2" s="1" t="s">
        <v>43</v>
      </c>
      <c r="E2" s="57" t="s">
        <v>86</v>
      </c>
      <c r="F2" s="57"/>
      <c r="G2" s="55" t="s">
        <v>95</v>
      </c>
      <c r="H2" s="56"/>
      <c r="I2" s="56"/>
      <c r="J2" s="56" t="s">
        <v>96</v>
      </c>
      <c r="K2" s="56"/>
    </row>
    <row r="3" spans="1:11" x14ac:dyDescent="0.3">
      <c r="A3" s="22" t="s">
        <v>1</v>
      </c>
      <c r="B3" s="1" t="s">
        <v>42</v>
      </c>
      <c r="C3" s="23" t="s">
        <v>1</v>
      </c>
      <c r="D3" s="1" t="s">
        <v>42</v>
      </c>
      <c r="E3" s="75"/>
      <c r="F3" s="76"/>
      <c r="G3" s="74"/>
      <c r="H3" s="75"/>
      <c r="I3" s="76"/>
      <c r="J3" s="74"/>
      <c r="K3" s="76"/>
    </row>
    <row r="4" spans="1:11" x14ac:dyDescent="0.3">
      <c r="A4" s="22" t="s">
        <v>2</v>
      </c>
      <c r="B4" s="24" t="s">
        <v>44</v>
      </c>
      <c r="C4" s="23" t="s">
        <v>2</v>
      </c>
      <c r="D4" s="24" t="s">
        <v>44</v>
      </c>
      <c r="E4" s="78"/>
      <c r="F4" s="79"/>
      <c r="G4" s="77"/>
      <c r="H4" s="78"/>
      <c r="I4" s="79"/>
      <c r="J4" s="77"/>
      <c r="K4" s="79"/>
    </row>
    <row r="5" spans="1:11" x14ac:dyDescent="0.3">
      <c r="A5" s="22" t="s">
        <v>3</v>
      </c>
      <c r="B5" s="1" t="s">
        <v>49</v>
      </c>
      <c r="C5" s="23" t="s">
        <v>3</v>
      </c>
      <c r="D5" s="1" t="s">
        <v>49</v>
      </c>
      <c r="E5" s="78"/>
      <c r="F5" s="79"/>
      <c r="G5" s="77"/>
      <c r="H5" s="78"/>
      <c r="I5" s="79"/>
      <c r="J5" s="77"/>
      <c r="K5" s="79"/>
    </row>
    <row r="6" spans="1:11" x14ac:dyDescent="0.3">
      <c r="A6" s="22" t="s">
        <v>4</v>
      </c>
      <c r="B6" s="1" t="s">
        <v>50</v>
      </c>
      <c r="C6" s="23" t="s">
        <v>4</v>
      </c>
      <c r="D6" s="1" t="s">
        <v>50</v>
      </c>
      <c r="E6" s="78"/>
      <c r="F6" s="79"/>
      <c r="G6" s="77"/>
      <c r="H6" s="78"/>
      <c r="I6" s="79"/>
      <c r="J6" s="77"/>
      <c r="K6" s="79"/>
    </row>
    <row r="7" spans="1:11" x14ac:dyDescent="0.3">
      <c r="A7" s="22" t="s">
        <v>5</v>
      </c>
      <c r="B7" s="19" t="s">
        <v>45</v>
      </c>
      <c r="C7" s="23" t="s">
        <v>5</v>
      </c>
      <c r="D7" s="19" t="s">
        <v>45</v>
      </c>
      <c r="E7" s="78"/>
      <c r="F7" s="79"/>
      <c r="G7" s="77"/>
      <c r="H7" s="78"/>
      <c r="I7" s="79"/>
      <c r="J7" s="77"/>
      <c r="K7" s="79"/>
    </row>
    <row r="8" spans="1:11" x14ac:dyDescent="0.3">
      <c r="A8" s="22" t="s">
        <v>8</v>
      </c>
      <c r="B8" s="1" t="s">
        <v>59</v>
      </c>
      <c r="C8" s="23" t="s">
        <v>8</v>
      </c>
      <c r="D8" s="1" t="s">
        <v>59</v>
      </c>
      <c r="E8" s="78"/>
      <c r="F8" s="79"/>
      <c r="G8" s="77"/>
      <c r="H8" s="78"/>
      <c r="I8" s="79"/>
      <c r="J8" s="77"/>
      <c r="K8" s="79"/>
    </row>
    <row r="9" spans="1:11" x14ac:dyDescent="0.3">
      <c r="A9" s="22" t="s">
        <v>6</v>
      </c>
      <c r="B9" s="1" t="s">
        <v>46</v>
      </c>
      <c r="C9" s="23" t="s">
        <v>6</v>
      </c>
      <c r="D9" s="1" t="s">
        <v>46</v>
      </c>
      <c r="E9" s="78"/>
      <c r="F9" s="79"/>
      <c r="G9" s="77"/>
      <c r="H9" s="78"/>
      <c r="I9" s="79"/>
      <c r="J9" s="77"/>
      <c r="K9" s="79"/>
    </row>
    <row r="10" spans="1:11" x14ac:dyDescent="0.3">
      <c r="A10" s="22" t="s">
        <v>7</v>
      </c>
      <c r="B10" s="19" t="s">
        <v>77</v>
      </c>
      <c r="C10" s="23" t="s">
        <v>7</v>
      </c>
      <c r="D10" s="19" t="s">
        <v>48</v>
      </c>
      <c r="E10" s="78"/>
      <c r="F10" s="79"/>
      <c r="G10" s="77"/>
      <c r="H10" s="78"/>
      <c r="I10" s="79"/>
      <c r="J10" s="77"/>
      <c r="K10" s="79"/>
    </row>
    <row r="11" spans="1:11" ht="17.25" customHeight="1" x14ac:dyDescent="0.3">
      <c r="A11" s="22" t="s">
        <v>10</v>
      </c>
      <c r="B11" s="25">
        <v>645000</v>
      </c>
      <c r="C11" s="23" t="s">
        <v>10</v>
      </c>
      <c r="D11" s="26">
        <v>700000</v>
      </c>
      <c r="E11" s="81"/>
      <c r="F11" s="82"/>
      <c r="G11" s="80"/>
      <c r="H11" s="81"/>
      <c r="I11" s="82"/>
      <c r="J11" s="80"/>
      <c r="K11" s="82"/>
    </row>
    <row r="12" spans="1:11" x14ac:dyDescent="0.3">
      <c r="A12" s="52" t="s">
        <v>55</v>
      </c>
      <c r="B12" s="52"/>
      <c r="C12" s="53" t="s">
        <v>54</v>
      </c>
      <c r="D12" s="53"/>
      <c r="E12" s="89" t="s">
        <v>9</v>
      </c>
      <c r="F12" s="89"/>
      <c r="G12" s="54" t="s">
        <v>88</v>
      </c>
      <c r="H12" s="54"/>
      <c r="I12" s="54"/>
      <c r="J12" s="90" t="s">
        <v>87</v>
      </c>
      <c r="K12" s="90"/>
    </row>
    <row r="13" spans="1:11" x14ac:dyDescent="0.3">
      <c r="A13" s="23" t="s">
        <v>0</v>
      </c>
      <c r="B13" s="1" t="s">
        <v>43</v>
      </c>
      <c r="C13" s="34" t="s">
        <v>0</v>
      </c>
      <c r="D13" s="27" t="s">
        <v>73</v>
      </c>
      <c r="E13" s="68" t="s">
        <v>11</v>
      </c>
      <c r="F13" s="69"/>
      <c r="G13" s="74" t="s">
        <v>11</v>
      </c>
      <c r="H13" s="75"/>
      <c r="I13" s="76"/>
      <c r="J13" s="83" t="s">
        <v>94</v>
      </c>
      <c r="K13" s="76"/>
    </row>
    <row r="14" spans="1:11" x14ac:dyDescent="0.3">
      <c r="A14" s="23" t="s">
        <v>1</v>
      </c>
      <c r="B14" s="1" t="s">
        <v>42</v>
      </c>
      <c r="C14" s="34" t="s">
        <v>1</v>
      </c>
      <c r="D14" s="1" t="s">
        <v>47</v>
      </c>
      <c r="E14" s="70"/>
      <c r="F14" s="71"/>
      <c r="G14" s="77"/>
      <c r="H14" s="78"/>
      <c r="I14" s="79"/>
      <c r="J14" s="77"/>
      <c r="K14" s="79"/>
    </row>
    <row r="15" spans="1:11" x14ac:dyDescent="0.3">
      <c r="A15" s="23" t="s">
        <v>2</v>
      </c>
      <c r="B15" s="24" t="s">
        <v>44</v>
      </c>
      <c r="C15" s="34" t="s">
        <v>2</v>
      </c>
      <c r="D15" s="28" t="s">
        <v>51</v>
      </c>
      <c r="E15" s="72"/>
      <c r="F15" s="73"/>
      <c r="G15" s="80"/>
      <c r="H15" s="81"/>
      <c r="I15" s="82"/>
      <c r="J15" s="80"/>
      <c r="K15" s="82"/>
    </row>
    <row r="16" spans="1:11" x14ac:dyDescent="0.3">
      <c r="A16" s="23" t="s">
        <v>3</v>
      </c>
      <c r="B16" s="1" t="s">
        <v>49</v>
      </c>
      <c r="C16" s="34" t="s">
        <v>3</v>
      </c>
      <c r="D16" s="1" t="s">
        <v>49</v>
      </c>
      <c r="E16" s="84" t="s">
        <v>90</v>
      </c>
      <c r="F16" s="85"/>
      <c r="G16" s="86" t="s">
        <v>89</v>
      </c>
      <c r="H16" s="87"/>
      <c r="I16" s="88"/>
      <c r="J16" s="86" t="s">
        <v>93</v>
      </c>
      <c r="K16" s="88"/>
    </row>
    <row r="17" spans="1:11" x14ac:dyDescent="0.3">
      <c r="A17" s="23" t="s">
        <v>4</v>
      </c>
      <c r="B17" s="1" t="s">
        <v>52</v>
      </c>
      <c r="C17" s="34" t="s">
        <v>4</v>
      </c>
      <c r="D17" s="1" t="s">
        <v>52</v>
      </c>
      <c r="E17" s="58">
        <v>229000</v>
      </c>
      <c r="F17" s="59"/>
      <c r="G17" s="60">
        <v>150000</v>
      </c>
      <c r="H17" s="60"/>
      <c r="I17" s="60"/>
      <c r="J17" s="60">
        <v>168000</v>
      </c>
      <c r="K17" s="61"/>
    </row>
    <row r="18" spans="1:11" ht="17.25" x14ac:dyDescent="0.3">
      <c r="A18" s="23" t="s">
        <v>5</v>
      </c>
      <c r="B18" s="19" t="s">
        <v>45</v>
      </c>
      <c r="C18" s="34" t="s">
        <v>5</v>
      </c>
      <c r="D18" s="19" t="s">
        <v>45</v>
      </c>
      <c r="E18" s="62" t="s">
        <v>97</v>
      </c>
      <c r="F18" s="63"/>
      <c r="G18" s="64"/>
      <c r="H18" s="65" t="s">
        <v>17</v>
      </c>
      <c r="I18" s="66"/>
      <c r="J18" s="66"/>
      <c r="K18" s="67"/>
    </row>
    <row r="19" spans="1:11" x14ac:dyDescent="0.3">
      <c r="A19" s="23" t="s">
        <v>8</v>
      </c>
      <c r="B19" s="1" t="s">
        <v>59</v>
      </c>
      <c r="C19" s="34" t="s">
        <v>8</v>
      </c>
      <c r="D19" s="1" t="s">
        <v>59</v>
      </c>
      <c r="E19" s="54"/>
      <c r="F19" s="54"/>
      <c r="G19" s="54"/>
      <c r="H19" s="54"/>
      <c r="I19" s="54"/>
      <c r="J19" s="54"/>
      <c r="K19" s="54"/>
    </row>
    <row r="20" spans="1:11" x14ac:dyDescent="0.3">
      <c r="A20" s="23" t="s">
        <v>6</v>
      </c>
      <c r="B20" s="1" t="s">
        <v>46</v>
      </c>
      <c r="C20" s="34" t="s">
        <v>6</v>
      </c>
      <c r="D20" s="1" t="s">
        <v>46</v>
      </c>
      <c r="E20" s="54"/>
      <c r="F20" s="54"/>
      <c r="G20" s="54"/>
      <c r="H20" s="54"/>
      <c r="I20" s="54"/>
      <c r="J20" s="54"/>
      <c r="K20" s="54"/>
    </row>
    <row r="21" spans="1:11" x14ac:dyDescent="0.3">
      <c r="A21" s="23" t="s">
        <v>7</v>
      </c>
      <c r="B21" s="19" t="s">
        <v>48</v>
      </c>
      <c r="C21" s="34" t="s">
        <v>7</v>
      </c>
      <c r="D21" s="19" t="s">
        <v>48</v>
      </c>
      <c r="E21" s="54"/>
      <c r="F21" s="54"/>
      <c r="G21" s="54"/>
      <c r="H21" s="54"/>
      <c r="I21" s="54"/>
      <c r="J21" s="54"/>
      <c r="K21" s="54"/>
    </row>
    <row r="22" spans="1:11" x14ac:dyDescent="0.3">
      <c r="A22" s="23" t="s">
        <v>10</v>
      </c>
      <c r="B22" s="26">
        <v>820000</v>
      </c>
      <c r="C22" s="34" t="s">
        <v>10</v>
      </c>
      <c r="D22" s="35">
        <v>900000</v>
      </c>
      <c r="E22" s="54"/>
      <c r="F22" s="54"/>
      <c r="G22" s="54"/>
      <c r="H22" s="54"/>
      <c r="I22" s="54"/>
      <c r="J22" s="54"/>
      <c r="K22" s="54"/>
    </row>
    <row r="23" spans="1:11" x14ac:dyDescent="0.3">
      <c r="A23" s="50" t="s">
        <v>56</v>
      </c>
      <c r="B23" s="50"/>
      <c r="C23" s="51" t="s">
        <v>57</v>
      </c>
      <c r="D23" s="51"/>
      <c r="E23" s="54"/>
      <c r="F23" s="54"/>
      <c r="G23" s="54"/>
      <c r="H23" s="54"/>
      <c r="I23" s="54"/>
      <c r="J23" s="54"/>
      <c r="K23" s="54"/>
    </row>
    <row r="24" spans="1:11" x14ac:dyDescent="0.3">
      <c r="A24" s="22" t="s">
        <v>0</v>
      </c>
      <c r="B24" s="1" t="s">
        <v>72</v>
      </c>
      <c r="C24" s="23" t="s">
        <v>0</v>
      </c>
      <c r="D24" s="27" t="s">
        <v>61</v>
      </c>
      <c r="E24" s="54"/>
      <c r="F24" s="54"/>
      <c r="G24" s="54"/>
      <c r="H24" s="54"/>
      <c r="I24" s="54"/>
      <c r="J24" s="54"/>
      <c r="K24" s="54"/>
    </row>
    <row r="25" spans="1:11" x14ac:dyDescent="0.3">
      <c r="A25" s="22" t="s">
        <v>1</v>
      </c>
      <c r="B25" s="27" t="s">
        <v>47</v>
      </c>
      <c r="C25" s="23" t="s">
        <v>1</v>
      </c>
      <c r="D25" s="27" t="s">
        <v>64</v>
      </c>
      <c r="E25" s="54"/>
      <c r="F25" s="54"/>
      <c r="G25" s="54"/>
      <c r="H25" s="54"/>
      <c r="I25" s="54"/>
      <c r="J25" s="54"/>
      <c r="K25" s="54"/>
    </row>
    <row r="26" spans="1:11" x14ac:dyDescent="0.3">
      <c r="A26" s="22" t="s">
        <v>2</v>
      </c>
      <c r="B26" s="28" t="s">
        <v>51</v>
      </c>
      <c r="C26" s="23" t="s">
        <v>2</v>
      </c>
      <c r="D26" s="28" t="s">
        <v>63</v>
      </c>
      <c r="E26" s="54"/>
      <c r="F26" s="54"/>
      <c r="G26" s="54"/>
      <c r="H26" s="54"/>
      <c r="I26" s="54"/>
      <c r="J26" s="54"/>
      <c r="K26" s="54"/>
    </row>
    <row r="27" spans="1:11" x14ac:dyDescent="0.3">
      <c r="A27" s="22" t="s">
        <v>3</v>
      </c>
      <c r="B27" s="1" t="s">
        <v>49</v>
      </c>
      <c r="C27" s="23" t="s">
        <v>3</v>
      </c>
      <c r="D27" s="27" t="s">
        <v>66</v>
      </c>
      <c r="E27" s="54"/>
      <c r="F27" s="54"/>
      <c r="G27" s="54"/>
      <c r="H27" s="54"/>
      <c r="I27" s="54"/>
      <c r="J27" s="54"/>
      <c r="K27" s="54"/>
    </row>
    <row r="28" spans="1:11" x14ac:dyDescent="0.3">
      <c r="A28" s="22" t="s">
        <v>4</v>
      </c>
      <c r="B28" s="1" t="s">
        <v>65</v>
      </c>
      <c r="C28" s="23" t="s">
        <v>4</v>
      </c>
      <c r="D28" s="1" t="s">
        <v>65</v>
      </c>
      <c r="E28" s="54"/>
      <c r="F28" s="54"/>
      <c r="G28" s="54"/>
      <c r="H28" s="54"/>
      <c r="I28" s="54"/>
      <c r="J28" s="54"/>
      <c r="K28" s="54"/>
    </row>
    <row r="29" spans="1:11" x14ac:dyDescent="0.3">
      <c r="A29" s="22" t="s">
        <v>5</v>
      </c>
      <c r="B29" s="19" t="s">
        <v>45</v>
      </c>
      <c r="C29" s="23" t="s">
        <v>5</v>
      </c>
      <c r="D29" s="19" t="s">
        <v>41</v>
      </c>
      <c r="E29" s="84" t="s">
        <v>91</v>
      </c>
      <c r="F29" s="94"/>
      <c r="G29" s="85"/>
      <c r="H29" s="86" t="s">
        <v>87</v>
      </c>
      <c r="I29" s="87"/>
      <c r="J29" s="87"/>
      <c r="K29" s="88"/>
    </row>
    <row r="30" spans="1:11" x14ac:dyDescent="0.3">
      <c r="A30" s="22" t="s">
        <v>8</v>
      </c>
      <c r="B30" s="1" t="s">
        <v>78</v>
      </c>
      <c r="C30" s="23" t="s">
        <v>8</v>
      </c>
      <c r="D30" s="1" t="s">
        <v>78</v>
      </c>
      <c r="E30" s="68" t="s">
        <v>12</v>
      </c>
      <c r="F30" s="95"/>
      <c r="G30" s="69"/>
      <c r="H30" s="74" t="s">
        <v>13</v>
      </c>
      <c r="I30" s="75"/>
      <c r="J30" s="75"/>
      <c r="K30" s="76"/>
    </row>
    <row r="31" spans="1:11" x14ac:dyDescent="0.3">
      <c r="A31" s="22" t="s">
        <v>6</v>
      </c>
      <c r="B31" s="27" t="s">
        <v>83</v>
      </c>
      <c r="C31" s="23" t="s">
        <v>6</v>
      </c>
      <c r="D31" s="27" t="s">
        <v>83</v>
      </c>
      <c r="E31" s="72"/>
      <c r="F31" s="96"/>
      <c r="G31" s="73"/>
      <c r="H31" s="80"/>
      <c r="I31" s="81"/>
      <c r="J31" s="81"/>
      <c r="K31" s="82"/>
    </row>
    <row r="32" spans="1:11" x14ac:dyDescent="0.3">
      <c r="A32" s="22" t="s">
        <v>7</v>
      </c>
      <c r="B32" s="19" t="s">
        <v>77</v>
      </c>
      <c r="C32" s="23" t="s">
        <v>7</v>
      </c>
      <c r="D32" s="36" t="s">
        <v>80</v>
      </c>
      <c r="E32" s="84" t="s">
        <v>92</v>
      </c>
      <c r="F32" s="94"/>
      <c r="G32" s="85"/>
      <c r="H32" s="86" t="s">
        <v>14</v>
      </c>
      <c r="I32" s="87"/>
      <c r="J32" s="87"/>
      <c r="K32" s="88"/>
    </row>
    <row r="33" spans="1:11" x14ac:dyDescent="0.3">
      <c r="A33" s="22" t="s">
        <v>10</v>
      </c>
      <c r="B33" s="25">
        <v>1140000</v>
      </c>
      <c r="C33" s="23" t="s">
        <v>10</v>
      </c>
      <c r="D33" s="26">
        <v>1270000</v>
      </c>
      <c r="E33" s="58">
        <v>340000</v>
      </c>
      <c r="F33" s="98"/>
      <c r="G33" s="59"/>
      <c r="H33" s="58">
        <v>370000</v>
      </c>
      <c r="I33" s="98"/>
      <c r="J33" s="98"/>
      <c r="K33" s="59"/>
    </row>
    <row r="34" spans="1:11" ht="16.5" customHeight="1" x14ac:dyDescent="0.3">
      <c r="A34" s="47" t="s">
        <v>58</v>
      </c>
      <c r="B34" s="48"/>
      <c r="C34" s="49" t="s">
        <v>84</v>
      </c>
      <c r="D34" s="49"/>
      <c r="F34" s="4"/>
      <c r="G34" s="4"/>
      <c r="H34" s="4"/>
      <c r="I34" s="4"/>
      <c r="J34" s="4"/>
    </row>
    <row r="35" spans="1:11" ht="17.25" thickBot="1" x14ac:dyDescent="0.35">
      <c r="A35" s="32" t="s">
        <v>0</v>
      </c>
      <c r="B35" s="27" t="s">
        <v>61</v>
      </c>
      <c r="C35" s="30" t="s">
        <v>0</v>
      </c>
      <c r="D35" s="27" t="s">
        <v>74</v>
      </c>
    </row>
    <row r="36" spans="1:11" ht="16.5" customHeight="1" thickTop="1" x14ac:dyDescent="0.3">
      <c r="A36" s="32" t="s">
        <v>1</v>
      </c>
      <c r="B36" s="1" t="s">
        <v>70</v>
      </c>
      <c r="C36" s="30" t="s">
        <v>1</v>
      </c>
      <c r="D36" s="27" t="s">
        <v>71</v>
      </c>
      <c r="E36" s="99" t="s">
        <v>15</v>
      </c>
      <c r="F36" s="100"/>
      <c r="G36" s="100"/>
      <c r="H36" s="100" t="s">
        <v>104</v>
      </c>
      <c r="I36" s="100"/>
      <c r="J36" s="100"/>
      <c r="K36" s="101"/>
    </row>
    <row r="37" spans="1:11" ht="16.5" customHeight="1" x14ac:dyDescent="0.3">
      <c r="A37" s="32" t="s">
        <v>2</v>
      </c>
      <c r="B37" s="24" t="s">
        <v>63</v>
      </c>
      <c r="C37" s="30" t="s">
        <v>2</v>
      </c>
      <c r="D37" s="28" t="s">
        <v>69</v>
      </c>
      <c r="E37" s="20">
        <v>1</v>
      </c>
      <c r="F37" s="5" t="s">
        <v>98</v>
      </c>
      <c r="G37" s="7">
        <v>150000</v>
      </c>
      <c r="H37" s="2">
        <v>1</v>
      </c>
      <c r="I37" s="105" t="s">
        <v>33</v>
      </c>
      <c r="J37" s="106"/>
      <c r="K37" s="9">
        <v>60000</v>
      </c>
    </row>
    <row r="38" spans="1:11" ht="16.5" customHeight="1" thickBot="1" x14ac:dyDescent="0.35">
      <c r="A38" s="32" t="s">
        <v>3</v>
      </c>
      <c r="B38" s="1" t="s">
        <v>62</v>
      </c>
      <c r="C38" s="30" t="s">
        <v>3</v>
      </c>
      <c r="D38" s="27" t="s">
        <v>75</v>
      </c>
      <c r="E38" s="21">
        <v>2</v>
      </c>
      <c r="F38" s="6" t="s">
        <v>99</v>
      </c>
      <c r="G38" s="8">
        <v>220000</v>
      </c>
      <c r="H38" s="3">
        <v>2</v>
      </c>
      <c r="I38" s="105" t="s">
        <v>34</v>
      </c>
      <c r="J38" s="106"/>
      <c r="K38" s="10">
        <v>70000</v>
      </c>
    </row>
    <row r="39" spans="1:11" ht="16.5" customHeight="1" thickTop="1" x14ac:dyDescent="0.3">
      <c r="A39" s="32" t="s">
        <v>4</v>
      </c>
      <c r="B39" s="1" t="s">
        <v>53</v>
      </c>
      <c r="C39" s="30" t="s">
        <v>4</v>
      </c>
      <c r="D39" s="27" t="s">
        <v>76</v>
      </c>
      <c r="E39" s="103" t="s">
        <v>101</v>
      </c>
      <c r="F39" s="104"/>
      <c r="G39" s="104"/>
      <c r="H39" s="102" t="s">
        <v>100</v>
      </c>
      <c r="I39" s="102"/>
      <c r="J39" s="102"/>
      <c r="K39" s="102"/>
    </row>
    <row r="40" spans="1:11" x14ac:dyDescent="0.3">
      <c r="A40" s="32" t="s">
        <v>5</v>
      </c>
      <c r="B40" s="19" t="s">
        <v>67</v>
      </c>
      <c r="C40" s="30" t="s">
        <v>5</v>
      </c>
      <c r="D40" s="29" t="s">
        <v>68</v>
      </c>
      <c r="G40" s="107" t="s">
        <v>39</v>
      </c>
      <c r="H40" s="108"/>
      <c r="I40" s="108"/>
      <c r="J40" s="108"/>
      <c r="K40" s="108"/>
    </row>
    <row r="41" spans="1:11" ht="16.5" customHeight="1" x14ac:dyDescent="0.3">
      <c r="A41" s="32" t="s">
        <v>8</v>
      </c>
      <c r="B41" s="1" t="s">
        <v>78</v>
      </c>
      <c r="C41" s="30" t="s">
        <v>8</v>
      </c>
      <c r="D41" s="1" t="s">
        <v>79</v>
      </c>
      <c r="G41" s="108"/>
      <c r="H41" s="108"/>
      <c r="I41" s="108"/>
      <c r="J41" s="108"/>
      <c r="K41" s="108"/>
    </row>
    <row r="42" spans="1:11" ht="16.5" customHeight="1" x14ac:dyDescent="0.3">
      <c r="A42" s="32" t="s">
        <v>6</v>
      </c>
      <c r="B42" s="27" t="s">
        <v>83</v>
      </c>
      <c r="C42" s="30" t="s">
        <v>6</v>
      </c>
      <c r="D42" s="27" t="s">
        <v>82</v>
      </c>
      <c r="G42" s="108"/>
      <c r="H42" s="108"/>
      <c r="I42" s="108"/>
      <c r="J42" s="108"/>
      <c r="K42" s="108"/>
    </row>
    <row r="43" spans="1:11" ht="16.5" customHeight="1" x14ac:dyDescent="0.3">
      <c r="A43" s="32" t="s">
        <v>7</v>
      </c>
      <c r="B43" s="36" t="s">
        <v>80</v>
      </c>
      <c r="C43" s="30" t="s">
        <v>7</v>
      </c>
      <c r="D43" s="36" t="s">
        <v>81</v>
      </c>
      <c r="G43" s="108"/>
      <c r="H43" s="108"/>
      <c r="I43" s="108"/>
      <c r="J43" s="108"/>
      <c r="K43" s="108"/>
    </row>
    <row r="44" spans="1:11" x14ac:dyDescent="0.3">
      <c r="A44" s="32" t="s">
        <v>10</v>
      </c>
      <c r="B44" s="33">
        <v>1410000</v>
      </c>
      <c r="C44" s="30" t="s">
        <v>10</v>
      </c>
      <c r="D44" s="31">
        <v>2750000</v>
      </c>
      <c r="G44" s="108"/>
      <c r="H44" s="108"/>
      <c r="I44" s="108"/>
      <c r="J44" s="108"/>
      <c r="K44" s="108"/>
    </row>
    <row r="45" spans="1:11" ht="16.5" customHeight="1" x14ac:dyDescent="0.3">
      <c r="C45" s="95" t="s">
        <v>85</v>
      </c>
      <c r="D45" s="95"/>
      <c r="E45" s="12"/>
      <c r="F45" s="11"/>
      <c r="G45" s="108"/>
      <c r="H45" s="108"/>
      <c r="I45" s="108"/>
      <c r="J45" s="108"/>
      <c r="K45" s="108"/>
    </row>
    <row r="46" spans="1:11" ht="16.5" customHeight="1" x14ac:dyDescent="0.3">
      <c r="A46" s="78"/>
      <c r="B46" s="78"/>
      <c r="C46" s="78"/>
      <c r="D46" s="78"/>
      <c r="E46" s="11"/>
      <c r="F46" s="11"/>
      <c r="G46" s="108"/>
      <c r="H46" s="108"/>
      <c r="I46" s="108"/>
      <c r="J46" s="108"/>
      <c r="K46" s="108"/>
    </row>
    <row r="47" spans="1:11" ht="16.5" customHeight="1" x14ac:dyDescent="0.3">
      <c r="E47" s="109"/>
      <c r="F47" s="109"/>
      <c r="G47" s="108"/>
      <c r="H47" s="108"/>
      <c r="I47" s="108"/>
      <c r="J47" s="108"/>
      <c r="K47" s="108"/>
    </row>
    <row r="48" spans="1:11" ht="16.5" customHeight="1" x14ac:dyDescent="0.3">
      <c r="E48" s="97" t="s">
        <v>60</v>
      </c>
      <c r="F48" s="97"/>
      <c r="G48" s="11"/>
      <c r="H48" s="11"/>
      <c r="I48" s="11"/>
      <c r="J48" s="11"/>
      <c r="K48" s="11"/>
    </row>
  </sheetData>
  <mergeCells count="50">
    <mergeCell ref="A46:D46"/>
    <mergeCell ref="C45:D45"/>
    <mergeCell ref="H39:K39"/>
    <mergeCell ref="E39:G39"/>
    <mergeCell ref="I37:J37"/>
    <mergeCell ref="I38:J38"/>
    <mergeCell ref="G40:K47"/>
    <mergeCell ref="E47:F47"/>
    <mergeCell ref="E48:F48"/>
    <mergeCell ref="E33:G33"/>
    <mergeCell ref="H33:K33"/>
    <mergeCell ref="E36:G36"/>
    <mergeCell ref="H36:K36"/>
    <mergeCell ref="E29:G29"/>
    <mergeCell ref="H29:K29"/>
    <mergeCell ref="E30:G31"/>
    <mergeCell ref="H30:K31"/>
    <mergeCell ref="E32:G32"/>
    <mergeCell ref="H32:K32"/>
    <mergeCell ref="E12:F12"/>
    <mergeCell ref="G12:I12"/>
    <mergeCell ref="J12:K12"/>
    <mergeCell ref="E1:K1"/>
    <mergeCell ref="E3:F11"/>
    <mergeCell ref="G3:I11"/>
    <mergeCell ref="J3:K11"/>
    <mergeCell ref="E19:G28"/>
    <mergeCell ref="H19:K28"/>
    <mergeCell ref="G2:I2"/>
    <mergeCell ref="J2:K2"/>
    <mergeCell ref="E2:F2"/>
    <mergeCell ref="E17:F17"/>
    <mergeCell ref="G17:I17"/>
    <mergeCell ref="J17:K17"/>
    <mergeCell ref="E18:G18"/>
    <mergeCell ref="H18:K18"/>
    <mergeCell ref="E13:F15"/>
    <mergeCell ref="G13:I15"/>
    <mergeCell ref="J13:K15"/>
    <mergeCell ref="E16:F16"/>
    <mergeCell ref="G16:I16"/>
    <mergeCell ref="J16:K16"/>
    <mergeCell ref="A34:B34"/>
    <mergeCell ref="C34:D34"/>
    <mergeCell ref="A1:B1"/>
    <mergeCell ref="C1:D1"/>
    <mergeCell ref="A12:B12"/>
    <mergeCell ref="C12:D12"/>
    <mergeCell ref="A23:B23"/>
    <mergeCell ref="C23:D23"/>
  </mergeCells>
  <phoneticPr fontId="1" type="noConversion"/>
  <pageMargins left="0.23622047244094491" right="0.23622047244094491" top="0.196850393700787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D6A84-D89B-4CEB-B6A6-D60409F159E4}">
  <dimension ref="A1:L38"/>
  <sheetViews>
    <sheetView workbookViewId="0">
      <selection activeCell="B3" sqref="B3"/>
    </sheetView>
  </sheetViews>
  <sheetFormatPr defaultColWidth="9" defaultRowHeight="16.5" x14ac:dyDescent="0.3"/>
  <cols>
    <col min="1" max="1" width="8.375" style="13" customWidth="1"/>
    <col min="2" max="2" width="9.875" style="13" bestFit="1" customWidth="1"/>
    <col min="3" max="3" width="18.75" style="13" bestFit="1" customWidth="1"/>
    <col min="4" max="4" width="9.125" style="13" bestFit="1" customWidth="1"/>
    <col min="5" max="5" width="18.75" style="13" bestFit="1" customWidth="1"/>
    <col min="6" max="6" width="9.125" style="13" bestFit="1" customWidth="1"/>
    <col min="7" max="7" width="15.5" style="13" bestFit="1" customWidth="1"/>
    <col min="8" max="8" width="9.125" style="13" bestFit="1" customWidth="1"/>
    <col min="9" max="9" width="19.25" style="13" bestFit="1" customWidth="1"/>
    <col min="10" max="10" width="9.125" style="13" bestFit="1" customWidth="1"/>
    <col min="11" max="11" width="14.375" style="13" bestFit="1" customWidth="1"/>
    <col min="12" max="12" width="9.125" style="13" bestFit="1" customWidth="1"/>
    <col min="13" max="16384" width="9" style="13"/>
  </cols>
  <sheetData>
    <row r="1" spans="1:12" x14ac:dyDescent="0.3">
      <c r="A1" s="13" t="s">
        <v>18</v>
      </c>
      <c r="C1" s="13" t="s">
        <v>19</v>
      </c>
      <c r="E1" s="13" t="s">
        <v>19</v>
      </c>
      <c r="G1" s="13" t="s">
        <v>20</v>
      </c>
      <c r="I1" s="13" t="s">
        <v>21</v>
      </c>
      <c r="K1" s="13" t="s">
        <v>25</v>
      </c>
    </row>
    <row r="2" spans="1:12" ht="16.5" customHeight="1" x14ac:dyDescent="0.3">
      <c r="A2" s="13" t="s">
        <v>28</v>
      </c>
      <c r="B2" s="13">
        <v>0</v>
      </c>
      <c r="C2" s="13" t="s">
        <v>28</v>
      </c>
      <c r="D2" s="13">
        <v>0</v>
      </c>
      <c r="E2" s="13" t="s">
        <v>28</v>
      </c>
      <c r="F2" s="13">
        <v>0</v>
      </c>
      <c r="G2" s="13" t="s">
        <v>28</v>
      </c>
      <c r="H2" s="13">
        <v>0</v>
      </c>
      <c r="I2" s="13" t="s">
        <v>28</v>
      </c>
      <c r="J2" s="13">
        <v>0</v>
      </c>
      <c r="K2" s="13" t="s">
        <v>103</v>
      </c>
      <c r="L2" s="13">
        <v>0</v>
      </c>
    </row>
    <row r="3" spans="1:12" ht="16.5" customHeight="1" x14ac:dyDescent="0.3">
      <c r="A3" s="13">
        <v>1</v>
      </c>
      <c r="B3" s="18">
        <f>참고자료!B11</f>
        <v>645000</v>
      </c>
      <c r="C3" s="13" t="str">
        <f>참고자료!E2</f>
        <v>1. DELL P2422★</v>
      </c>
      <c r="D3" s="18">
        <f>참고자료!E17</f>
        <v>229000</v>
      </c>
      <c r="E3" s="13" t="str">
        <f>참고자료!E2</f>
        <v>1. DELL P2422★</v>
      </c>
      <c r="F3" s="13">
        <f>참고자료!E17</f>
        <v>229000</v>
      </c>
      <c r="G3" s="14" t="s">
        <v>31</v>
      </c>
      <c r="H3" s="18">
        <f>참고자료!G37</f>
        <v>150000</v>
      </c>
      <c r="I3" s="13" t="s">
        <v>33</v>
      </c>
      <c r="J3" s="18">
        <v>60000</v>
      </c>
      <c r="K3" s="13" t="s">
        <v>29</v>
      </c>
      <c r="L3" s="18">
        <v>0</v>
      </c>
    </row>
    <row r="4" spans="1:12" ht="17.25" customHeight="1" thickBot="1" x14ac:dyDescent="0.35">
      <c r="A4" s="13">
        <v>2</v>
      </c>
      <c r="B4" s="18">
        <f>참고자료!D11</f>
        <v>700000</v>
      </c>
      <c r="C4" s="13" t="str">
        <f>참고자료!G2</f>
        <v>2. 삼성전자 S24R35A</v>
      </c>
      <c r="D4" s="18">
        <f>참고자료!G17</f>
        <v>150000</v>
      </c>
      <c r="E4" s="13" t="str">
        <f>참고자료!G2</f>
        <v>2. 삼성전자 S24R35A</v>
      </c>
      <c r="F4" s="13">
        <f>참고자료!G17</f>
        <v>150000</v>
      </c>
      <c r="G4" s="15" t="s">
        <v>32</v>
      </c>
      <c r="H4" s="18">
        <f>참고자료!G38</f>
        <v>220000</v>
      </c>
      <c r="I4" s="13" t="s">
        <v>34</v>
      </c>
      <c r="J4" s="18">
        <v>70000</v>
      </c>
      <c r="K4" s="13" t="s">
        <v>30</v>
      </c>
      <c r="L4" s="13">
        <v>0</v>
      </c>
    </row>
    <row r="5" spans="1:12" ht="17.25" thickTop="1" x14ac:dyDescent="0.3">
      <c r="A5" s="13">
        <v>3</v>
      </c>
      <c r="B5" s="18">
        <f>참고자료!B22</f>
        <v>820000</v>
      </c>
      <c r="C5" s="13" t="str">
        <f>참고자료!J2</f>
        <v>3. 리버텍 PAQ2720F</v>
      </c>
      <c r="D5" s="18">
        <f>참고자료!J17</f>
        <v>168000</v>
      </c>
      <c r="E5" s="13" t="str">
        <f>참고자료!J2</f>
        <v>3. 리버텍 PAQ2720F</v>
      </c>
      <c r="F5" s="13">
        <f>참고자료!J17</f>
        <v>168000</v>
      </c>
    </row>
    <row r="6" spans="1:12" x14ac:dyDescent="0.3">
      <c r="A6" s="13">
        <v>4</v>
      </c>
      <c r="B6" s="18">
        <f>참고자료!D22</f>
        <v>900000</v>
      </c>
      <c r="C6" s="13" t="str">
        <f>참고자료!E18</f>
        <v>4. [DELL] S2721DS QHD 27형</v>
      </c>
      <c r="D6" s="18">
        <f>참고자료!E33</f>
        <v>340000</v>
      </c>
      <c r="E6" s="13" t="str">
        <f>참고자료!E18</f>
        <v>4. [DELL] S2721DS QHD 27형</v>
      </c>
      <c r="F6" s="13">
        <f>참고자료!E33</f>
        <v>340000</v>
      </c>
    </row>
    <row r="7" spans="1:12" x14ac:dyDescent="0.3">
      <c r="A7" s="13">
        <v>5</v>
      </c>
      <c r="B7" s="18">
        <f>참고자료!B33</f>
        <v>1140000</v>
      </c>
      <c r="C7" s="13" t="str">
        <f>참고자료!H18</f>
        <v>5. 삼성전자 WQHD 34형 LS34J550</v>
      </c>
      <c r="D7" s="18">
        <f>참고자료!H33</f>
        <v>370000</v>
      </c>
      <c r="E7" s="13" t="str">
        <f>참고자료!H18</f>
        <v>5. 삼성전자 WQHD 34형 LS34J550</v>
      </c>
      <c r="F7" s="13">
        <f>참고자료!H33</f>
        <v>370000</v>
      </c>
    </row>
    <row r="8" spans="1:12" x14ac:dyDescent="0.3">
      <c r="A8" s="13">
        <v>6</v>
      </c>
      <c r="B8" s="18">
        <f>참고자료!D33</f>
        <v>1270000</v>
      </c>
    </row>
    <row r="9" spans="1:12" ht="18" customHeight="1" x14ac:dyDescent="0.3">
      <c r="A9" s="13">
        <v>7</v>
      </c>
      <c r="B9" s="18">
        <f>참고자료!B44</f>
        <v>1410000</v>
      </c>
    </row>
    <row r="10" spans="1:12" ht="18" customHeight="1" x14ac:dyDescent="0.3">
      <c r="A10" s="13">
        <v>8</v>
      </c>
      <c r="B10" s="18">
        <f>참고자료!D44</f>
        <v>2750000</v>
      </c>
    </row>
    <row r="11" spans="1:12" x14ac:dyDescent="0.3">
      <c r="A11" s="13" t="s">
        <v>26</v>
      </c>
      <c r="B11" s="13" t="s">
        <v>18</v>
      </c>
      <c r="C11" s="13" t="s">
        <v>19</v>
      </c>
      <c r="D11" s="13" t="s">
        <v>19</v>
      </c>
      <c r="E11" s="13" t="s">
        <v>20</v>
      </c>
      <c r="F11" s="13" t="s">
        <v>21</v>
      </c>
      <c r="G11" s="13" t="s">
        <v>25</v>
      </c>
      <c r="H11" s="13" t="s">
        <v>23</v>
      </c>
    </row>
    <row r="12" spans="1:12" x14ac:dyDescent="0.3">
      <c r="A12" s="13">
        <v>1</v>
      </c>
      <c r="B12" s="13">
        <f>IF(견적!B2='2'!A2,'2'!B2,IF(견적!B2='2'!A3,'2'!B3,IF(견적!B2='2'!A4,'2'!B4,IF(견적!B2='2'!A5,'2'!B5,IF(견적!B2='2'!A6,'2'!B6,IF(견적!B2='2'!A7,'2'!B7,IF(견적!B2='2'!A8,'2'!B8,IF(견적!B2='2'!A9,'2'!B9,IF(견적!B2='2'!A10,'2'!B10)))))))))</f>
        <v>1410000</v>
      </c>
      <c r="C12" s="13">
        <f>IF(견적!F2='2'!C2,'2'!D2,IF(견적!F2='2'!C3,'2'!D3,IF(견적!F2='2'!C4,'2'!D4,IF(견적!F2='2'!C5,'2'!D5,IF(견적!F2='2'!C6,'2'!D6,IF(견적!F2='2'!C7,'2'!D7))))))</f>
        <v>0</v>
      </c>
      <c r="D12" s="13">
        <f>IF(견적!F2='2'!C2,'2'!D2,IF(견적!F2='2'!C3,'2'!D3,IF(견적!F2='2'!C4,'2'!D4,IF(견적!F2='2'!C5,'2'!D5,IF(견적!F2='2'!C6,'2'!D6,IF(견적!F2='2'!C7,'2'!D7))))))</f>
        <v>0</v>
      </c>
      <c r="E12" s="13">
        <f>IF(견적!H2='2'!G2,'2'!H2,IF(견적!H2='2'!G3,'2'!H3,IF(견적!H2='2'!G4,'2'!H4)))</f>
        <v>0</v>
      </c>
      <c r="F12" s="13">
        <f>IF(견적!J2='2'!I2,'2'!J2,IF(견적!J2='2'!I3,'2'!J3,IF(견적!J2='2'!I4,'2'!J4)))</f>
        <v>0</v>
      </c>
      <c r="G12" s="13">
        <f>IF(견적!L2='2'!K2,'2'!L2,IF(견적!L2='2'!K3,'2'!L3,IF(견적!L2='2'!K4,'2'!L4)))</f>
        <v>0</v>
      </c>
      <c r="H12" s="13">
        <f>SUM(B12:G12)</f>
        <v>1410000</v>
      </c>
    </row>
    <row r="13" spans="1:12" x14ac:dyDescent="0.3">
      <c r="A13" s="13">
        <v>2</v>
      </c>
      <c r="B13" s="13">
        <f>IF(견적!B3='2'!A2,'2'!B2,IF(견적!B3='2'!A3,'2'!B3,IF(견적!B3='2'!A4,'2'!B4,IF(견적!B3='2'!A5,'2'!B5,IF(견적!B3='2'!A6,'2'!B6,IF(견적!B3='2'!A7,'2'!B7,IF(견적!B3='2'!A8,'2'!B8,IF(견적!B3='2'!A9,'2'!B9,IF(견적!B3='2'!A10,'2'!B10)))))))))</f>
        <v>900000</v>
      </c>
      <c r="C13" s="13">
        <f>IF(견적!D3='2'!C2,'2'!D2,IF(견적!D3='2'!C3,'2'!D3,IF(견적!D3='2'!C4,'2'!D4,IF(견적!D3='2'!C5,'2'!D5,IF(견적!D3='2'!C6,'2'!D6,IF(견적!D3='2'!C7,'2'!D7))))))</f>
        <v>340000</v>
      </c>
      <c r="D13" s="13">
        <f>IF(견적!F3='2'!C2,'2'!D2,IF(견적!F3='2'!C3,'2'!D3,IF(견적!F3='2'!C4,'2'!D4,IF(견적!F3='2'!C5,'2'!D5,IF(견적!F3='2'!C6,'2'!D6,IF(견적!F3='2'!C7,'2'!D7))))))</f>
        <v>340000</v>
      </c>
      <c r="E13" s="13">
        <f>IF(견적!H3='2'!G2,'2'!H2,IF(견적!H3='2'!G3,'2'!H3,IF(견적!H3='2'!G4,'2'!H4)))</f>
        <v>0</v>
      </c>
      <c r="F13" s="13">
        <f>IF(견적!J3='2'!I2,'2'!J2,IF(견적!J3='2'!I3,'2'!J3,IF(견적!J3='2'!I4,'2'!J4)))</f>
        <v>0</v>
      </c>
      <c r="G13" s="13">
        <f>IF(견적!L3='2'!K2,'2'!L2,IF(견적!L3='2'!K3,'2'!L3,IF(견적!L3='2'!K4,'2'!L4)))</f>
        <v>0</v>
      </c>
      <c r="H13" s="13">
        <f t="shared" ref="H13:H38" si="0">SUM(B13:G13)</f>
        <v>1580000</v>
      </c>
    </row>
    <row r="14" spans="1:12" x14ac:dyDescent="0.3">
      <c r="A14" s="13">
        <v>3</v>
      </c>
      <c r="B14" s="13">
        <f>IF(견적!B4='2'!A2,'2'!B2,IF(견적!B4='2'!A3,'2'!B3,IF(견적!B4='2'!A4,'2'!B4,IF(견적!B4='2'!A5,'2'!B5,IF(견적!B4='2'!A6,'2'!B6,IF(견적!B4='2'!A7,'2'!B7,IF(견적!B4='2'!A8,'2'!B8,IF(견적!B4='2'!A9,'2'!B9,IF(견적!B4='2'!A10,'2'!B10)))))))))</f>
        <v>1410000</v>
      </c>
      <c r="C14" s="13">
        <f>IF(견적!D4='2'!C2,'2'!D2,IF(견적!D4='2'!C3,'2'!D3,IF(견적!D4='2'!C4,'2'!D4,IF(견적!D4='2'!C5,'2'!D5,IF(견적!D4='2'!C6,'2'!D6,IF(견적!D4='2'!C7,'2'!D7))))))</f>
        <v>168000</v>
      </c>
      <c r="D14" s="13">
        <f>IF(견적!F4='2'!C2,'2'!D2,IF(견적!F4='2'!C3,'2'!D3,IF(견적!F4='2'!C4,'2'!D4,IF(견적!F4='2'!C5,'2'!D5,IF(견적!F4='2'!C6,'2'!D6,IF(견적!F4='2'!C7,'2'!D7))))))</f>
        <v>0</v>
      </c>
      <c r="E14" s="13">
        <f>IF(견적!H4='2'!G2,'2'!H2,IF(견적!H4='2'!G3,'2'!H3,IF(견적!H4='2'!G4,'2'!H4)))</f>
        <v>0</v>
      </c>
      <c r="F14" s="13">
        <f>IF(견적!J4='2'!I2,'2'!J2,IF(견적!J4='2'!I3,'2'!J3,IF(견적!J4='2'!I4,'2'!J4)))</f>
        <v>0</v>
      </c>
      <c r="G14" s="13">
        <f>IF(견적!L4='2'!K2,'2'!L2,IF(견적!L4='2'!K3,'2'!L3,IF(견적!L4='2'!K4,'2'!L4)))</f>
        <v>0</v>
      </c>
      <c r="H14" s="13">
        <f t="shared" si="0"/>
        <v>1578000</v>
      </c>
    </row>
    <row r="15" spans="1:12" x14ac:dyDescent="0.3">
      <c r="A15" s="13">
        <v>4</v>
      </c>
      <c r="B15" s="13">
        <f>IF(견적!B5='2'!A2,'2'!B2,IF(견적!B5='2'!A3,'2'!B3,IF(견적!B5='2'!A4,'2'!B4,IF(견적!B5='2'!A5,'2'!B5,IF(견적!B5='2'!A6,'2'!B6,IF(견적!B5='2'!A7,'2'!B7,IF(견적!B5='2'!A8,'2'!B8,IF(견적!B5='2'!A9,'2'!B9,IF(견적!B5='2'!A10,'2'!B10)))))))))</f>
        <v>900000</v>
      </c>
      <c r="C15" s="13">
        <f>IF(견적!D5='2'!C2,'2'!D2,IF(견적!D5='2'!C3,'2'!D3,IF(견적!D5='2'!C4,'2'!D4,IF(견적!D5='2'!C5,'2'!D5,IF(견적!D5='2'!C6,'2'!D6,IF(견적!D5='2'!C7,'2'!D7))))))</f>
        <v>340000</v>
      </c>
      <c r="D15" s="13">
        <f>IF(견적!F5='2'!C2,'2'!D2,IF(견적!F5='2'!C3,'2'!D3,IF(견적!F5='2'!C4,'2'!D4,IF(견적!F5='2'!C5,'2'!D5,IF(견적!F5='2'!C6,'2'!D6,IF(견적!F5='2'!C7,'2'!D7))))))</f>
        <v>0</v>
      </c>
      <c r="E15" s="13">
        <f>IF(견적!H5='2'!G2,'2'!H2,IF(견적!H5='2'!G3,'2'!H3,IF(견적!H5='2'!G4,'2'!H4)))</f>
        <v>0</v>
      </c>
      <c r="F15" s="13">
        <f>IF(견적!J5='2'!I2,'2'!J2,IF(견적!J5='2'!I3,'2'!J3,IF(견적!J5='2'!I4,'2'!J4)))</f>
        <v>0</v>
      </c>
      <c r="G15" s="13">
        <f>IF(견적!L5='2'!K2,'2'!L2,IF(견적!L5='2'!K3,'2'!L3,IF(견적!L5='2'!K4,'2'!L4)))</f>
        <v>0</v>
      </c>
      <c r="H15" s="13">
        <f t="shared" si="0"/>
        <v>1240000</v>
      </c>
    </row>
    <row r="16" spans="1:12" x14ac:dyDescent="0.3">
      <c r="A16" s="13">
        <v>5</v>
      </c>
      <c r="B16" s="13">
        <f>IF(견적!B6='2'!A2,'2'!B2,IF(견적!B6='2'!A3,'2'!B3,IF(견적!B6='2'!A4,'2'!B4,IF(견적!B6='2'!A5,'2'!B5,IF(견적!B6='2'!A6,'2'!B6,IF(견적!B6='2'!A7,'2'!B7,IF(견적!B6='2'!A8,'2'!B8,IF(견적!B6='2'!A9,'2'!B9,IF(견적!B6='2'!A10,'2'!B10)))))))))</f>
        <v>900000</v>
      </c>
      <c r="C16" s="13">
        <f>IF(견적!D6='2'!C2,'2'!D2,IF(견적!D6='2'!C3,'2'!D3,IF(견적!D6='2'!C4,'2'!D4,IF(견적!D6='2'!C5,'2'!D5,IF(견적!D6='2'!C6,'2'!D6,IF(견적!D6='2'!C7,'2'!D7))))))</f>
        <v>340000</v>
      </c>
      <c r="D16" s="13">
        <f>IF(견적!F6='2'!C2,'2'!D2,IF(견적!F6='2'!C3,'2'!D3,IF(견적!F6='2'!C4,'2'!D4,IF(견적!F6='2'!C5,'2'!D5,IF(견적!F6='2'!C6,'2'!D6,IF(견적!F6='2'!C7,'2'!D7))))))</f>
        <v>0</v>
      </c>
      <c r="E16" s="13">
        <f>IF(견적!H6='2'!G2,'2'!H2,IF(견적!H6='2'!G3,'2'!H3,IF(견적!H6='2'!G4,'2'!H4)))</f>
        <v>0</v>
      </c>
      <c r="F16" s="13">
        <f>IF(견적!J6='2'!I2,'2'!J2,IF(견적!J6='2'!I3,'2'!J3,IF(견적!J6='2'!I4,'2'!J4)))</f>
        <v>0</v>
      </c>
      <c r="G16" s="13">
        <f>IF(견적!L6='2'!K2,'2'!L2,IF(견적!L6='2'!K3,'2'!L3,IF(견적!L6='2'!K4,'2'!L4)))</f>
        <v>0</v>
      </c>
      <c r="H16" s="13">
        <f t="shared" si="0"/>
        <v>1240000</v>
      </c>
    </row>
    <row r="17" spans="1:8" x14ac:dyDescent="0.3">
      <c r="A17" s="13">
        <v>6</v>
      </c>
      <c r="B17" s="13">
        <f>IF(견적!B7='2'!A2,'2'!B2,IF(견적!B7='2'!A3,'2'!B3,IF(견적!B7='2'!A4,'2'!B4,IF(견적!B7='2'!A5,'2'!B5,IF(견적!B7='2'!A6,'2'!B6,IF(견적!B7='2'!A7,'2'!B7,IF(견적!B7='2'!A8,'2'!B8,IF(견적!B7='2'!A9,'2'!B9,IF(견적!B7='2'!A10,'2'!B10)))))))))</f>
        <v>900000</v>
      </c>
      <c r="C17" s="13">
        <f>IF(견적!D7='2'!C2,'2'!D2,IF(견적!D7='2'!C3,'2'!D3,IF(견적!D7='2'!C4,'2'!D4,IF(견적!D7='2'!C5,'2'!D5,IF(견적!D7='2'!C6,'2'!D6,IF(견적!D7='2'!C7,'2'!D7))))))</f>
        <v>0</v>
      </c>
      <c r="D17" s="13">
        <f>IF(견적!F7='2'!C2,'2'!D2,IF(견적!F7='2'!C3,'2'!D3,IF(견적!F7='2'!C4,'2'!D4,IF(견적!F7='2'!C5,'2'!D5,IF(견적!F7='2'!C6,'2'!D6,IF(견적!F7='2'!C7,'2'!D7))))))</f>
        <v>0</v>
      </c>
      <c r="E17" s="13">
        <f>IF(견적!H7='2'!G2,'2'!H2,IF(견적!H7='2'!G3,'2'!H3,IF(견적!H7='2'!G4,'2'!H4)))</f>
        <v>0</v>
      </c>
      <c r="F17" s="13">
        <f>IF(견적!J7='2'!I2,'2'!J2,IF(견적!J7='2'!I3,'2'!J3,IF(견적!J7='2'!I4,'2'!J4)))</f>
        <v>0</v>
      </c>
      <c r="G17" s="13">
        <f>IF(견적!L7='2'!K2,'2'!L2,IF(견적!L7='2'!K3,'2'!L3,IF(견적!L7='2'!K4,'2'!L4)))</f>
        <v>0</v>
      </c>
      <c r="H17" s="13">
        <f t="shared" si="0"/>
        <v>900000</v>
      </c>
    </row>
    <row r="18" spans="1:8" x14ac:dyDescent="0.3">
      <c r="A18" s="13">
        <v>7</v>
      </c>
      <c r="B18" s="13">
        <f>IF(견적!B8='2'!A2,'2'!B2,IF(견적!B8='2'!A3,'2'!B3,IF(견적!B8='2'!A4,'2'!B4,IF(견적!B8='2'!A5,'2'!B5,IF(견적!B8='2'!A6,'2'!B6,IF(견적!B8='2'!A7,'2'!B7,IF(견적!B8='2'!A8,'2'!B8,IF(견적!B8='2'!A9,'2'!B9,IF(견적!B8='2'!A10,'2'!B10)))))))))</f>
        <v>900000</v>
      </c>
      <c r="C18" s="13">
        <f>IF(견적!D8='2'!C2,'2'!D2,IF(견적!D8='2'!C3,'2'!D3,IF(견적!D8='2'!C4,'2'!D4,IF(견적!D8='2'!C5,'2'!D5,IF(견적!D8='2'!C6,'2'!D6,IF(견적!D8='2'!C7,'2'!D7))))))</f>
        <v>340000</v>
      </c>
      <c r="D18" s="13">
        <f>IF(견적!F8='2'!C2,'2'!D2,IF(견적!F8='2'!C3,'2'!D3,IF(견적!F8='2'!C4,'2'!D4,IF(견적!F8='2'!C5,'2'!D5,IF(견적!F8='2'!C6,'2'!D6,IF(견적!F8='2'!C7,'2'!D7))))))</f>
        <v>0</v>
      </c>
      <c r="E18" s="13">
        <f>IF(견적!H8='2'!G2,'2'!H2,IF(견적!H8='2'!G3,'2'!H3,IF(견적!H8='2'!G4,'2'!H4)))</f>
        <v>0</v>
      </c>
      <c r="F18" s="13">
        <f>IF(견적!J8='2'!I2,'2'!J2,IF(견적!J8='2'!I3,'2'!J3,IF(견적!J8='2'!I4,'2'!J4)))</f>
        <v>0</v>
      </c>
      <c r="G18" s="13">
        <f>IF(견적!L8='2'!K2,'2'!L2,IF(견적!L8='2'!K3,'2'!L3,IF(견적!L8='2'!K4,'2'!L4)))</f>
        <v>0</v>
      </c>
      <c r="H18" s="13">
        <f t="shared" si="0"/>
        <v>1240000</v>
      </c>
    </row>
    <row r="19" spans="1:8" x14ac:dyDescent="0.3">
      <c r="A19" s="13">
        <v>8</v>
      </c>
      <c r="B19" s="13">
        <f>IF(견적!B9='2'!A2,'2'!B2,IF(견적!B9='2'!A3,'2'!B3,IF(견적!B9='2'!A4,'2'!B4,IF(견적!B9='2'!A5,'2'!B5,IF(견적!B9='2'!A6,'2'!B6,IF(견적!B9='2'!A7,'2'!B7,IF(견적!B9='2'!A8,'2'!B8,IF(견적!B9='2'!A9,'2'!B9,IF(견적!B9='2'!A10,'2'!B10)))))))))</f>
        <v>1410000</v>
      </c>
      <c r="C19" s="13">
        <f>IF(견적!D9='2'!C2,'2'!D2,IF(견적!D9='2'!C3,'2'!D3,IF(견적!D9='2'!C4,'2'!D4,IF(견적!D9='2'!C5,'2'!D5,IF(견적!D9='2'!C6,'2'!D6,IF(견적!D9='2'!C7,'2'!D7))))))</f>
        <v>340000</v>
      </c>
      <c r="D19" s="13">
        <f>IF(견적!F9='2'!C2,'2'!D2,IF(견적!F9='2'!C3,'2'!D3,IF(견적!F9='2'!C4,'2'!D4,IF(견적!F9='2'!C5,'2'!D5,IF(견적!F9='2'!C6,'2'!D6,IF(견적!F9='2'!C7,'2'!D7))))))</f>
        <v>340000</v>
      </c>
      <c r="E19" s="13">
        <f>IF(견적!H9='2'!G2,'2'!H2,IF(견적!H9='2'!G3,'2'!H3,IF(견적!H9='2'!G4,'2'!H4)))</f>
        <v>0</v>
      </c>
      <c r="F19" s="13">
        <f>IF(견적!J9='2'!I2,'2'!J2,IF(견적!J9='2'!I3,'2'!J3,IF(견적!J9='2'!I4,'2'!J4)))</f>
        <v>0</v>
      </c>
      <c r="G19" s="13">
        <f>IF(견적!L9='2'!K2,'2'!L2,IF(견적!L9='2'!K3,'2'!L3,IF(견적!L9='2'!K4,'2'!L4)))</f>
        <v>0</v>
      </c>
      <c r="H19" s="13">
        <f t="shared" si="0"/>
        <v>2090000</v>
      </c>
    </row>
    <row r="20" spans="1:8" x14ac:dyDescent="0.3">
      <c r="A20" s="13">
        <v>9</v>
      </c>
      <c r="B20" s="13">
        <f>IF(견적!B10='2'!A2,'2'!B2,IF(견적!B10='2'!A3,'2'!B3,IF(견적!B10='2'!A4,'2'!B4,IF(견적!B10='2'!A5,'2'!B5,IF(견적!B10='2'!A6,'2'!B6,IF(견적!B10='2'!A7,'2'!B7,IF(견적!B10='2'!A8,'2'!B8,IF(견적!B10='2'!A9,'2'!B9,IF(견적!B10='2'!A10,'2'!B10)))))))))</f>
        <v>1410000</v>
      </c>
      <c r="C20" s="13">
        <f>IF(견적!D10='2'!C2,'2'!D2,IF(견적!D10='2'!C3,'2'!D3,IF(견적!D10='2'!C4,'2'!D4,IF(견적!D10='2'!C5,'2'!D5,IF(견적!D10='2'!C6,'2'!D6,IF(견적!D10='2'!C7,'2'!D7))))))</f>
        <v>0</v>
      </c>
      <c r="D20" s="13">
        <f>IF(견적!F10='2'!C2,'2'!D2,IF(견적!F10='2'!C3,'2'!D3,IF(견적!F10='2'!C4,'2'!D4,IF(견적!F10='2'!C5,'2'!D5,IF(견적!F10='2'!C6,'2'!D6,IF(견적!F10='2'!C7,'2'!D7))))))</f>
        <v>0</v>
      </c>
      <c r="E20" s="13">
        <f>IF(견적!H10='2'!G2,'2'!H2,IF(견적!H10='2'!G3,'2'!H3,IF(견적!H10='2'!G4,'2'!H4)))</f>
        <v>0</v>
      </c>
      <c r="F20" s="13">
        <f>IF(견적!J10='2'!I2,'2'!J2,IF(견적!J10='2'!I3,'2'!J3,IF(견적!J10='2'!I4,'2'!J4)))</f>
        <v>0</v>
      </c>
      <c r="G20" s="13">
        <f>IF(견적!L10='2'!K2,'2'!L2,IF(견적!L10='2'!K3,'2'!L3,IF(견적!L10='2'!K4,'2'!L4)))</f>
        <v>0</v>
      </c>
      <c r="H20" s="13">
        <f t="shared" si="0"/>
        <v>1410000</v>
      </c>
    </row>
    <row r="21" spans="1:8" x14ac:dyDescent="0.3">
      <c r="A21" s="13">
        <v>10</v>
      </c>
      <c r="B21" s="13">
        <f>IF(견적!B11='2'!A2,'2'!B2,IF(견적!B11='2'!A3,'2'!B3,IF(견적!B11='2'!A4,'2'!B4,IF(견적!B11='2'!A5,'2'!B5,IF(견적!B11='2'!A6,'2'!B6,IF(견적!B11='2'!A7,'2'!B7,IF(견적!B11='2'!A8,'2'!B8,IF(견적!B11='2'!A9,'2'!B9,IF(견적!B11='2'!A10,'2'!B10)))))))))</f>
        <v>900000</v>
      </c>
      <c r="C21" s="13">
        <f>IF(견적!D11='2'!C2,'2'!D2,IF(견적!D11='2'!C3,'2'!D3,IF(견적!D11='2'!C4,'2'!D4,IF(견적!D11='2'!C5,'2'!D5,IF(견적!D11='2'!C6,'2'!D6,IF(견적!D11='2'!C7,'2'!D7))))))</f>
        <v>340000</v>
      </c>
      <c r="D21" s="13">
        <f>IF(견적!F11='2'!C2,'2'!D2,IF(견적!F11='2'!C3,'2'!D3,IF(견적!F11='2'!C4,'2'!D4,IF(견적!F11='2'!C5,'2'!D5,IF(견적!F11='2'!C6,'2'!D6,IF(견적!F11='2'!C7,'2'!D7))))))</f>
        <v>0</v>
      </c>
      <c r="E21" s="13">
        <f>IF(견적!H11='2'!G2,'2'!H2,IF(견적!H11='2'!G3,'2'!H3,IF(견적!H11='2'!G4,'2'!H4)))</f>
        <v>0</v>
      </c>
      <c r="F21" s="13">
        <f>IF(견적!J11='2'!I2,'2'!J2,IF(견적!J11='2'!I3,'2'!J3,IF(견적!J11='2'!I4,'2'!J4)))</f>
        <v>0</v>
      </c>
      <c r="G21" s="13">
        <f>IF(견적!L11='2'!K2,'2'!L2,IF(견적!L11='2'!K3,'2'!L3,IF(견적!L11='2'!K4,'2'!L4)))</f>
        <v>0</v>
      </c>
      <c r="H21" s="13">
        <f t="shared" si="0"/>
        <v>1240000</v>
      </c>
    </row>
    <row r="22" spans="1:8" x14ac:dyDescent="0.3">
      <c r="A22" s="13">
        <v>11</v>
      </c>
      <c r="B22" s="13">
        <f>IF(견적!B12='2'!A2,'2'!B2,IF(견적!B12='2'!A3,'2'!B3,IF(견적!B12='2'!A4,'2'!B4,IF(견적!B12='2'!A5,'2'!B5,IF(견적!B12='2'!A6,'2'!B6,IF(견적!B12='2'!A7,'2'!B7,IF(견적!B12='2'!A8,'2'!B8,IF(견적!B12='2'!A9,'2'!B9,IF(견적!B12='2'!A10,'2'!B10)))))))))</f>
        <v>0</v>
      </c>
      <c r="C22" s="13">
        <f>IF(견적!D12='2'!C2,'2'!D2,IF(견적!D12='2'!C3,'2'!D3,IF(견적!D12='2'!C4,'2'!D4,IF(견적!D12='2'!C5,'2'!D5,IF(견적!D12='2'!C6,'2'!D6,IF(견적!D12='2'!C7,'2'!D7))))))</f>
        <v>0</v>
      </c>
      <c r="D22" s="13">
        <f>IF(견적!F12='2'!C2,'2'!D2,IF(견적!F12='2'!C3,'2'!D3,IF(견적!F12='2'!C4,'2'!D4,IF(견적!F12='2'!C5,'2'!D5,IF(견적!F12='2'!C6,'2'!D6,IF(견적!F12='2'!C7,'2'!D7))))))</f>
        <v>0</v>
      </c>
      <c r="E22" s="13">
        <f>IF(견적!H12='2'!G2,'2'!H2,IF(견적!H12='2'!G3,'2'!H3,IF(견적!H12='2'!G4,'2'!H4)))</f>
        <v>0</v>
      </c>
      <c r="F22" s="13">
        <f>IF(견적!J12='2'!I2,'2'!J2,IF(견적!J12='2'!I3,'2'!J3,IF(견적!J12='2'!I4,'2'!J4)))</f>
        <v>0</v>
      </c>
      <c r="G22" s="13">
        <f>IF(견적!L12='2'!K2,'2'!L2,IF(견적!L12='2'!K3,'2'!L3,IF(견적!L12='2'!K4,'2'!L4)))</f>
        <v>0</v>
      </c>
      <c r="H22" s="13">
        <f t="shared" si="0"/>
        <v>0</v>
      </c>
    </row>
    <row r="23" spans="1:8" x14ac:dyDescent="0.3">
      <c r="A23" s="13">
        <v>12</v>
      </c>
      <c r="B23" s="13">
        <f>IF(견적!B13='2'!A2,'2'!B2,IF(견적!B13='2'!A3,'2'!B3,IF(견적!B13='2'!A4,'2'!B4,IF(견적!B13='2'!A5,'2'!B5,IF(견적!B13='2'!A6,'2'!B6,IF(견적!B13='2'!A7,'2'!B7,IF(견적!B13='2'!A8,'2'!B8,IF(견적!B13='2'!A9,'2'!B9,IF(견적!B13='2'!A10,'2'!B10)))))))))</f>
        <v>0</v>
      </c>
      <c r="C23" s="13">
        <f>IF(견적!D13='2'!C2,'2'!D2,IF(견적!D13='2'!C3,'2'!D3,IF(견적!D13='2'!C4,'2'!D4,IF(견적!D13='2'!C5,'2'!D5,IF(견적!D13='2'!C6,'2'!D6,IF(견적!D13='2'!C7,'2'!D7))))))</f>
        <v>0</v>
      </c>
      <c r="D23" s="13">
        <f>IF(견적!F13='2'!C2,'2'!D2,IF(견적!F13='2'!C3,'2'!D3,IF(견적!F13='2'!C4,'2'!D4,IF(견적!F13='2'!C5,'2'!D5,IF(견적!F13='2'!C6,'2'!D6,IF(견적!F13='2'!C7,'2'!D7))))))</f>
        <v>0</v>
      </c>
      <c r="E23" s="13">
        <f>IF(견적!H13='2'!G2,'2'!H2,IF(견적!H13='2'!G3,'2'!H3,IF(견적!H13='2'!G4,'2'!H4)))</f>
        <v>0</v>
      </c>
      <c r="F23" s="13">
        <f>IF(견적!J13='2'!I2,'2'!J2,IF(견적!J13='2'!I3,'2'!J3,IF(견적!J13='2'!I4,'2'!J4)))</f>
        <v>0</v>
      </c>
      <c r="G23" s="13">
        <f>IF(견적!L13='2'!K2,'2'!L2,IF(견적!L13='2'!K3,'2'!L3,IF(견적!L13='2'!K4,'2'!L4)))</f>
        <v>0</v>
      </c>
      <c r="H23" s="13">
        <f t="shared" si="0"/>
        <v>0</v>
      </c>
    </row>
    <row r="24" spans="1:8" x14ac:dyDescent="0.3">
      <c r="A24" s="13">
        <v>13</v>
      </c>
      <c r="B24" s="13">
        <f>IF(견적!B14='2'!A2,'2'!B2,IF(견적!B14='2'!A3,'2'!B3,IF(견적!B14='2'!A4,'2'!B4,IF(견적!B14='2'!A5,'2'!B5,IF(견적!B14='2'!A6,'2'!B6,IF(견적!B14='2'!A7,'2'!B7,IF(견적!B14='2'!A8,'2'!B8,IF(견적!B14='2'!A9,'2'!B9,IF(견적!B14='2'!A10,'2'!B10)))))))))</f>
        <v>0</v>
      </c>
      <c r="C24" s="13">
        <f>IF(견적!D14='2'!C2,'2'!D2,IF(견적!D14='2'!C3,'2'!D3,IF(견적!D14='2'!C4,'2'!D4,IF(견적!D14='2'!C5,'2'!D5,IF(견적!D14='2'!C6,'2'!D6,IF(견적!D14='2'!C7,'2'!D7))))))</f>
        <v>0</v>
      </c>
      <c r="D24" s="13">
        <f>IF(견적!F14='2'!C2,'2'!D2,IF(견적!F14='2'!C3,'2'!D3,IF(견적!F14='2'!C4,'2'!D4,IF(견적!F14='2'!C5,'2'!D5,IF(견적!F14='2'!C6,'2'!D6,IF(견적!F14='2'!C7,'2'!D7))))))</f>
        <v>0</v>
      </c>
      <c r="E24" s="13">
        <f>IF(견적!H14='2'!G2,'2'!H2,IF(견적!H14='2'!G3,'2'!H3,IF(견적!H14='2'!G4,'2'!H4)))</f>
        <v>0</v>
      </c>
      <c r="F24" s="13">
        <f>IF(견적!J14='2'!I2,'2'!J2,IF(견적!J14='2'!I3,'2'!J3,IF(견적!J14='2'!I4,'2'!J4)))</f>
        <v>0</v>
      </c>
      <c r="G24" s="13">
        <f>IF(견적!L14='2'!K2,'2'!L2,IF(견적!L14='2'!K3,'2'!L3,IF(견적!L14='2'!K4,'2'!L4)))</f>
        <v>0</v>
      </c>
      <c r="H24" s="13">
        <f t="shared" si="0"/>
        <v>0</v>
      </c>
    </row>
    <row r="25" spans="1:8" x14ac:dyDescent="0.3">
      <c r="A25" s="13">
        <v>14</v>
      </c>
      <c r="B25" s="13">
        <f>IF(견적!B15='2'!A2,'2'!B2,IF(견적!B15='2'!A3,'2'!B3,IF(견적!B15='2'!A4,'2'!B4,IF(견적!B15='2'!A5,'2'!B5,IF(견적!B15='2'!A6,'2'!B6,IF(견적!B15='2'!A7,'2'!B7,IF(견적!B15='2'!A8,'2'!B8,IF(견적!B15='2'!A9,'2'!B9,IF(견적!B15='2'!A10,'2'!B10)))))))))</f>
        <v>0</v>
      </c>
      <c r="C25" s="13">
        <f>IF(견적!D15='2'!C2,'2'!D2,IF(견적!D15='2'!C3,'2'!D3,IF(견적!D15='2'!C4,'2'!D4,IF(견적!D15='2'!C5,'2'!D5,IF(견적!D15='2'!C6,'2'!D6,IF(견적!D15='2'!C7,'2'!D7))))))</f>
        <v>0</v>
      </c>
      <c r="D25" s="13">
        <f>IF(견적!F15='2'!C2,'2'!D2,IF(견적!F15='2'!C3,'2'!D3,IF(견적!F15='2'!C4,'2'!D4,IF(견적!F15='2'!C5,'2'!D5,IF(견적!F15='2'!C6,'2'!D6,IF(견적!F15='2'!C7,'2'!D7))))))</f>
        <v>0</v>
      </c>
      <c r="E25" s="13">
        <f>IF(견적!H15='2'!G2,'2'!H2,IF(견적!H15='2'!G3,'2'!H3,IF(견적!H15='2'!G4,'2'!H4)))</f>
        <v>0</v>
      </c>
      <c r="F25" s="13">
        <f>IF(견적!J15='2'!I2,'2'!J2,IF(견적!J15='2'!I3,'2'!J3,IF(견적!J15='2'!I4,'2'!J4)))</f>
        <v>0</v>
      </c>
      <c r="G25" s="13">
        <f>IF(견적!L15='2'!K2,'2'!L2,IF(견적!L15='2'!K3,'2'!L3,IF(견적!L15='2'!K4,'2'!L4)))</f>
        <v>0</v>
      </c>
      <c r="H25" s="13">
        <f t="shared" si="0"/>
        <v>0</v>
      </c>
    </row>
    <row r="26" spans="1:8" x14ac:dyDescent="0.3">
      <c r="A26" s="13">
        <v>15</v>
      </c>
      <c r="B26" s="13">
        <f>IF(견적!B16='2'!A2,'2'!B2,IF(견적!B16='2'!A3,'2'!B3,IF(견적!B16='2'!A4,'2'!B4,IF(견적!B16='2'!A5,'2'!B5,IF(견적!B16='2'!A6,'2'!B6,IF(견적!B16='2'!A7,'2'!B7,IF(견적!B16='2'!A8,'2'!B8,IF(견적!B16='2'!A9,'2'!B9,IF(견적!B16='2'!A10,'2'!B10)))))))))</f>
        <v>0</v>
      </c>
      <c r="C26" s="13">
        <f>IF(견적!D16='2'!C2,'2'!D2,IF(견적!D16='2'!C3,'2'!D3,IF(견적!D16='2'!C4,'2'!D4,IF(견적!D16='2'!C5,'2'!D5,IF(견적!D16='2'!C6,'2'!D6,IF(견적!D16='2'!C7,'2'!D7))))))</f>
        <v>0</v>
      </c>
      <c r="D26" s="13">
        <f>IF(견적!F16='2'!C2,'2'!D2,IF(견적!F16='2'!C3,'2'!D3,IF(견적!F16='2'!C4,'2'!D4,IF(견적!F16='2'!C5,'2'!D5,IF(견적!F16='2'!C6,'2'!D6,IF(견적!F16='2'!C7,'2'!D7))))))</f>
        <v>0</v>
      </c>
      <c r="E26" s="13">
        <f>IF(견적!H16='2'!G2,'2'!H2,IF(견적!H16='2'!G3,'2'!H3,IF(견적!H16='2'!G4,'2'!H4)))</f>
        <v>0</v>
      </c>
      <c r="F26" s="13">
        <f>IF(견적!J16='2'!I2,'2'!J2,IF(견적!J16='2'!I3,'2'!J3,IF(견적!J16='2'!I4,'2'!J4)))</f>
        <v>0</v>
      </c>
      <c r="G26" s="13">
        <f>IF(견적!L16='2'!K2,'2'!L2,IF(견적!L16='2'!K3,'2'!L3,IF(견적!L16='2'!K4,'2'!L4)))</f>
        <v>0</v>
      </c>
      <c r="H26" s="13">
        <f t="shared" si="0"/>
        <v>0</v>
      </c>
    </row>
    <row r="27" spans="1:8" x14ac:dyDescent="0.3">
      <c r="A27" s="13">
        <v>16</v>
      </c>
      <c r="B27" s="13">
        <f>IF(견적!B17='2'!A2,'2'!B2,IF(견적!B17='2'!A3,'2'!B3,IF(견적!B17='2'!A4,'2'!B4,IF(견적!B17='2'!A5,'2'!B5,IF(견적!B17='2'!A6,'2'!B6,IF(견적!B17='2'!A7,'2'!B7,IF(견적!B17='2'!A8,'2'!B8,IF(견적!B17='2'!A9,'2'!B9,IF(견적!B17='2'!A10,'2'!B10)))))))))</f>
        <v>0</v>
      </c>
      <c r="C27" s="13">
        <f>IF(견적!D17='2'!C2,'2'!D2,IF(견적!D17='2'!C3,'2'!D3,IF(견적!D17='2'!C4,'2'!D4,IF(견적!D17='2'!C5,'2'!D5,IF(견적!D17='2'!C6,'2'!D6,IF(견적!D17='2'!C7,'2'!D7))))))</f>
        <v>0</v>
      </c>
      <c r="D27" s="13">
        <f>IF(견적!F17='2'!C2,'2'!D2,IF(견적!F17='2'!C3,'2'!D3,IF(견적!F17='2'!C4,'2'!D4,IF(견적!F17='2'!C5,'2'!D5,IF(견적!F17='2'!C6,'2'!D6,IF(견적!F17='2'!C7,'2'!D7))))))</f>
        <v>0</v>
      </c>
      <c r="E27" s="13">
        <f>IF(견적!H17='2'!G2,'2'!H2,IF(견적!H17='2'!G3,'2'!H3,IF(견적!H17='2'!G4,'2'!H4)))</f>
        <v>0</v>
      </c>
      <c r="F27" s="13">
        <f>IF(견적!J17='2'!I2,'2'!J2,IF(견적!J17='2'!I3,'2'!J3,IF(견적!J17='2'!I4,'2'!J4)))</f>
        <v>0</v>
      </c>
      <c r="G27" s="13">
        <f>IF(견적!L17='2'!K2,'2'!L2,IF(견적!L17='2'!K3,'2'!L3,IF(견적!L17='2'!K4,'2'!L4)))</f>
        <v>0</v>
      </c>
      <c r="H27" s="13">
        <f t="shared" si="0"/>
        <v>0</v>
      </c>
    </row>
    <row r="28" spans="1:8" x14ac:dyDescent="0.3">
      <c r="A28" s="13">
        <v>17</v>
      </c>
      <c r="B28" s="13">
        <f>IF(견적!B18='2'!A2,'2'!B2,IF(견적!B18='2'!A3,'2'!B3,IF(견적!B18='2'!A4,'2'!B4,IF(견적!B18='2'!A5,'2'!B5,IF(견적!B18='2'!A6,'2'!B6,IF(견적!B18='2'!A7,'2'!B7,IF(견적!B18='2'!A8,'2'!B8,IF(견적!B18='2'!A9,'2'!B9,IF(견적!B18='2'!A10,'2'!B10)))))))))</f>
        <v>0</v>
      </c>
      <c r="C28" s="13">
        <f>IF(견적!D18='2'!C2,'2'!D2,IF(견적!D18='2'!C3,'2'!D3,IF(견적!D18='2'!C4,'2'!D4,IF(견적!D18='2'!C5,'2'!D5,IF(견적!D18='2'!C6,'2'!D6,IF(견적!D18='2'!C7,'2'!D7))))))</f>
        <v>0</v>
      </c>
      <c r="D28" s="13">
        <f>IF(견적!F18='2'!C2,'2'!D2,IF(견적!F18='2'!C3,'2'!D3,IF(견적!F18='2'!C4,'2'!D4,IF(견적!F18='2'!C5,'2'!D5,IF(견적!F18='2'!C6,'2'!D6,IF(견적!F18='2'!C7,'2'!D7))))))</f>
        <v>0</v>
      </c>
      <c r="E28" s="13">
        <f>IF(견적!H18='2'!G2,'2'!H2,IF(견적!H18='2'!G3,'2'!H3,IF(견적!H18='2'!G4,'2'!H4)))</f>
        <v>0</v>
      </c>
      <c r="F28" s="13">
        <f>IF(견적!J18='2'!I2,'2'!J2,IF(견적!J18='2'!I3,'2'!J3,IF(견적!J18='2'!I4,'2'!J4)))</f>
        <v>0</v>
      </c>
      <c r="G28" s="13">
        <f>IF(견적!L18='2'!K2,'2'!L2,IF(견적!L18='2'!K3,'2'!L3,IF(견적!L18='2'!K4,'2'!L4)))</f>
        <v>0</v>
      </c>
      <c r="H28" s="13">
        <f t="shared" si="0"/>
        <v>0</v>
      </c>
    </row>
    <row r="29" spans="1:8" x14ac:dyDescent="0.3">
      <c r="A29" s="13">
        <v>18</v>
      </c>
      <c r="B29" s="13">
        <f>IF(견적!B19='2'!A2,'2'!B2,IF(견적!B19='2'!A3,'2'!B3,IF(견적!B19='2'!A4,'2'!B4,IF(견적!B19='2'!A5,'2'!B5,IF(견적!B19='2'!A6,'2'!B6,IF(견적!B19='2'!A7,'2'!B7,IF(견적!B19='2'!A8,'2'!B8,IF(견적!B19='2'!A9,'2'!B9,IF(견적!B19='2'!A10,'2'!B10)))))))))</f>
        <v>0</v>
      </c>
      <c r="C29" s="13">
        <f>IF(견적!D19='2'!C2,'2'!D2,IF(견적!D19='2'!C3,'2'!D3,IF(견적!D19='2'!C4,'2'!D4,IF(견적!D19='2'!C5,'2'!D5,IF(견적!D19='2'!C6,'2'!D6,IF(견적!D19='2'!C7,'2'!D7))))))</f>
        <v>0</v>
      </c>
      <c r="D29" s="13">
        <f>IF(견적!F19='2'!C2,'2'!D2,IF(견적!F19='2'!C3,'2'!D3,IF(견적!F19='2'!C4,'2'!D4,IF(견적!F19='2'!C5,'2'!D5,IF(견적!F19='2'!C6,'2'!D6,IF(견적!F19='2'!C7,'2'!D7))))))</f>
        <v>0</v>
      </c>
      <c r="E29" s="13">
        <f>IF(견적!H19='2'!G2,'2'!H2,IF(견적!H19='2'!G3,'2'!H3,IF(견적!H19='2'!G4,'2'!H4)))</f>
        <v>0</v>
      </c>
      <c r="F29" s="13">
        <f>IF(견적!J19='2'!I2,'2'!J2,IF(견적!J19='2'!I3,'2'!J3,IF(견적!J19='2'!I4,'2'!J4)))</f>
        <v>0</v>
      </c>
      <c r="G29" s="13">
        <f>IF(견적!L19='2'!K2,'2'!L2,IF(견적!L19='2'!K3,'2'!L3,IF(견적!L19='2'!K4,'2'!L4)))</f>
        <v>0</v>
      </c>
      <c r="H29" s="13">
        <f t="shared" si="0"/>
        <v>0</v>
      </c>
    </row>
    <row r="30" spans="1:8" x14ac:dyDescent="0.3">
      <c r="A30" s="13">
        <v>19</v>
      </c>
      <c r="B30" s="13">
        <f>IF(견적!B20='2'!A2,'2'!B2,IF(견적!B20='2'!A3,'2'!B3,IF(견적!B20='2'!A4,'2'!B4,IF(견적!B20='2'!A5,'2'!B5,IF(견적!B20='2'!A6,'2'!B6,IF(견적!B20='2'!A7,'2'!B7,IF(견적!B20='2'!A8,'2'!B8,IF(견적!B20='2'!A9,'2'!B9,IF(견적!B20='2'!A10,'2'!B10)))))))))</f>
        <v>0</v>
      </c>
      <c r="C30" s="13">
        <f>IF(견적!D20='2'!C2,'2'!D2,IF(견적!D20='2'!C3,'2'!D3,IF(견적!D20='2'!C4,'2'!D4,IF(견적!D20='2'!C5,'2'!D5,IF(견적!D20='2'!C6,'2'!D6,IF(견적!D20='2'!C7,'2'!D7))))))</f>
        <v>0</v>
      </c>
      <c r="D30" s="13">
        <f>IF(견적!F20='2'!C2,'2'!D2,IF(견적!F20='2'!C3,'2'!D3,IF(견적!F20='2'!C4,'2'!D4,IF(견적!F20='2'!C5,'2'!D5,IF(견적!F20='2'!C6,'2'!D6,IF(견적!F20='2'!C7,'2'!D7))))))</f>
        <v>0</v>
      </c>
      <c r="E30" s="13">
        <f>IF(견적!H20='2'!G2,'2'!H2,IF(견적!H20='2'!G3,'2'!H3,IF(견적!H20='2'!G4,'2'!H4)))</f>
        <v>0</v>
      </c>
      <c r="F30" s="13">
        <f>IF(견적!J20='2'!I2,'2'!J2,IF(견적!J20='2'!I3,'2'!J3,IF(견적!J20='2'!I4,'2'!J4)))</f>
        <v>0</v>
      </c>
      <c r="G30" s="13">
        <f>IF(견적!L20='2'!K2,'2'!L2,IF(견적!L20='2'!K3,'2'!L3,IF(견적!L20='2'!K4,'2'!L4)))</f>
        <v>0</v>
      </c>
      <c r="H30" s="13">
        <f t="shared" si="0"/>
        <v>0</v>
      </c>
    </row>
    <row r="31" spans="1:8" x14ac:dyDescent="0.3">
      <c r="A31" s="13">
        <v>20</v>
      </c>
      <c r="B31" s="13">
        <f>IF(견적!B21='2'!A2,'2'!B2,IF(견적!B21='2'!A3,'2'!B3,IF(견적!B21='2'!A4,'2'!B4,IF(견적!B21='2'!A5,'2'!B5,IF(견적!B21='2'!A6,'2'!B6,IF(견적!B21='2'!A7,'2'!B7,IF(견적!B21='2'!A8,'2'!B8,IF(견적!B21='2'!A9,'2'!B9,IF(견적!B21='2'!A10,'2'!B10)))))))))</f>
        <v>0</v>
      </c>
      <c r="C31" s="13">
        <f>IF(견적!D21='2'!C2,'2'!D2,IF(견적!D21='2'!C3,'2'!D3,IF(견적!D21='2'!C4,'2'!D4,IF(견적!D21='2'!C5,'2'!D5,IF(견적!D21='2'!C6,'2'!D6,IF(견적!D21='2'!C7,'2'!D7))))))</f>
        <v>0</v>
      </c>
      <c r="D31" s="13">
        <f>IF(견적!F21='2'!C2,'2'!D2,IF(견적!F21='2'!C3,'2'!D3,IF(견적!F21='2'!C4,'2'!D4,IF(견적!F21='2'!C5,'2'!D5,IF(견적!F21='2'!C6,'2'!D6,IF(견적!F21='2'!C7,'2'!D7))))))</f>
        <v>0</v>
      </c>
      <c r="E31" s="13">
        <f>IF(견적!H21='2'!G2,'2'!H2,IF(견적!H21='2'!G3,'2'!H3,IF(견적!H21='2'!G4,'2'!H4)))</f>
        <v>0</v>
      </c>
      <c r="F31" s="13">
        <f>IF(견적!J21='2'!I2,'2'!J2,IF(견적!J21='2'!I3,'2'!J3,IF(견적!J21='2'!I4,'2'!J4)))</f>
        <v>0</v>
      </c>
      <c r="G31" s="13">
        <f>IF(견적!L21='2'!K2,'2'!L2,IF(견적!L21='2'!K3,'2'!L3,IF(견적!L21='2'!K4,'2'!L4)))</f>
        <v>0</v>
      </c>
      <c r="H31" s="13">
        <f t="shared" si="0"/>
        <v>0</v>
      </c>
    </row>
    <row r="32" spans="1:8" x14ac:dyDescent="0.3">
      <c r="A32" s="13">
        <v>21</v>
      </c>
      <c r="B32" s="13">
        <f>IF(견적!B22='2'!A2,'2'!B2,IF(견적!B22='2'!A3,'2'!B3,IF(견적!B22='2'!A4,'2'!B4,IF(견적!B22='2'!A5,'2'!B5,IF(견적!B22='2'!A6,'2'!B6,IF(견적!B22='2'!A7,'2'!B7,IF(견적!B22='2'!A8,'2'!B8,IF(견적!B22='2'!A9,'2'!B9,IF(견적!B22='2'!A10,'2'!B10)))))))))</f>
        <v>0</v>
      </c>
      <c r="C32" s="13">
        <f>IF(견적!D22='2'!C2,'2'!D2,IF(견적!D22='2'!C3,'2'!D3,IF(견적!D22='2'!C4,'2'!D4,IF(견적!D22='2'!C5,'2'!D5,IF(견적!D22='2'!C6,'2'!D6,IF(견적!D22='2'!C7,'2'!D7))))))</f>
        <v>0</v>
      </c>
      <c r="D32" s="13">
        <f>IF(견적!F22='2'!C2,'2'!D2,IF(견적!F22='2'!C3,'2'!D3,IF(견적!F22='2'!C4,'2'!D4,IF(견적!F22='2'!C5,'2'!D5,IF(견적!F22='2'!C6,'2'!D6,IF(견적!F22='2'!C7,'2'!D7))))))</f>
        <v>0</v>
      </c>
      <c r="E32" s="13">
        <f>IF(견적!H22='2'!G2,'2'!H2,IF(견적!H22='2'!G3,'2'!H3,IF(견적!H22='2'!G4,'2'!H4)))</f>
        <v>0</v>
      </c>
      <c r="F32" s="13">
        <f>IF(견적!J22='2'!I2,'2'!J2,IF(견적!J22='2'!I3,'2'!J3,IF(견적!J22='2'!I4,'2'!J4)))</f>
        <v>0</v>
      </c>
      <c r="G32" s="13">
        <f>IF(견적!L22='2'!K2,'2'!L2,IF(견적!L22='2'!K3,'2'!L3,IF(견적!L22='2'!K4,'2'!L4)))</f>
        <v>0</v>
      </c>
      <c r="H32" s="13">
        <f t="shared" si="0"/>
        <v>0</v>
      </c>
    </row>
    <row r="33" spans="1:8" x14ac:dyDescent="0.3">
      <c r="A33" s="13">
        <v>22</v>
      </c>
      <c r="B33" s="13">
        <f>IF(견적!B23='2'!A2,'2'!B2,IF(견적!B23='2'!A3,'2'!B3,IF(견적!B23='2'!A4,'2'!B4,IF(견적!B23='2'!A5,'2'!B5,IF(견적!B23='2'!A6,'2'!B6,IF(견적!B23='2'!A7,'2'!B7,IF(견적!B23='2'!A8,'2'!B8,IF(견적!B23='2'!A9,'2'!B9,IF(견적!B23='2'!A10,'2'!B10)))))))))</f>
        <v>0</v>
      </c>
      <c r="C33" s="13">
        <f>IF(견적!D23='2'!C2,'2'!D2,IF(견적!D23='2'!C3,'2'!D3,IF(견적!D23='2'!C4,'2'!D4,IF(견적!D23='2'!C5,'2'!D5,IF(견적!D23='2'!C6,'2'!D6,IF(견적!D23='2'!C7,'2'!D7))))))</f>
        <v>0</v>
      </c>
      <c r="D33" s="13">
        <f>IF(견적!F23='2'!C2,'2'!D2,IF(견적!F23='2'!C3,'2'!D3,IF(견적!F23='2'!C4,'2'!D4,IF(견적!F23='2'!C5,'2'!D5,IF(견적!F23='2'!C6,'2'!D6,IF(견적!F23='2'!C7,'2'!D7))))))</f>
        <v>0</v>
      </c>
      <c r="E33" s="13">
        <f>IF(견적!H23='2'!G2,'2'!H2,IF(견적!H23='2'!G3,'2'!H3,IF(견적!H23='2'!G4,'2'!H4)))</f>
        <v>0</v>
      </c>
      <c r="F33" s="13">
        <f>IF(견적!J23='2'!I2,'2'!J2,IF(견적!J23='2'!I3,'2'!J3,IF(견적!J23='2'!I4,'2'!J4)))</f>
        <v>0</v>
      </c>
      <c r="G33" s="13">
        <f>IF(견적!L23='2'!K2,'2'!L2,IF(견적!L23='2'!K3,'2'!L3,IF(견적!L23='2'!K4,'2'!L4)))</f>
        <v>0</v>
      </c>
      <c r="H33" s="13">
        <f t="shared" si="0"/>
        <v>0</v>
      </c>
    </row>
    <row r="34" spans="1:8" x14ac:dyDescent="0.3">
      <c r="A34" s="13">
        <v>23</v>
      </c>
      <c r="B34" s="13">
        <f>IF(견적!B24='2'!A2,'2'!B2,IF(견적!B24='2'!A3,'2'!B3,IF(견적!B24='2'!A4,'2'!B4,IF(견적!B24='2'!A5,'2'!B5,IF(견적!B24='2'!A6,'2'!B6,IF(견적!B24='2'!A7,'2'!B7,IF(견적!B24='2'!A8,'2'!B8,IF(견적!B24='2'!A9,'2'!B9,IF(견적!B24='2'!A10,'2'!B10)))))))))</f>
        <v>0</v>
      </c>
      <c r="C34" s="13">
        <f>IF(견적!D24='2'!C2,'2'!D2,IF(견적!D24='2'!C3,'2'!D3,IF(견적!D24='2'!C4,'2'!D4,IF(견적!D24='2'!C5,'2'!D5,IF(견적!D24='2'!C6,'2'!D6,IF(견적!D24='2'!C7,'2'!D7))))))</f>
        <v>0</v>
      </c>
      <c r="D34" s="13">
        <f>IF(견적!F24='2'!C2,'2'!D2,IF(견적!F24='2'!C3,'2'!D3,IF(견적!F24='2'!C4,'2'!D4,IF(견적!F24='2'!C5,'2'!D5,IF(견적!F24='2'!C6,'2'!D6,IF(견적!F24='2'!C7,'2'!D7))))))</f>
        <v>0</v>
      </c>
      <c r="E34" s="13">
        <f>IF(견적!H24='2'!G2,'2'!H2,IF(견적!H24='2'!G3,'2'!H3,IF(견적!H24='2'!G4,'2'!H4)))</f>
        <v>0</v>
      </c>
      <c r="F34" s="13">
        <f>IF(견적!J24='2'!I2,'2'!J2,IF(견적!J24='2'!I3,'2'!J3,IF(견적!J24='2'!I4,'2'!J4)))</f>
        <v>0</v>
      </c>
      <c r="G34" s="13">
        <f>IF(견적!L24='2'!K2,'2'!L2,IF(견적!L24='2'!K3,'2'!L3,IF(견적!L24='2'!K4,'2'!L4)))</f>
        <v>0</v>
      </c>
      <c r="H34" s="13">
        <f t="shared" si="0"/>
        <v>0</v>
      </c>
    </row>
    <row r="35" spans="1:8" x14ac:dyDescent="0.3">
      <c r="A35" s="13">
        <v>24</v>
      </c>
      <c r="B35" s="13">
        <f>IF(견적!B25='2'!A2,'2'!B2,IF(견적!B25='2'!A3,'2'!B3,IF(견적!B25='2'!A4,'2'!B4,IF(견적!B25='2'!A5,'2'!B5,IF(견적!B25='2'!A6,'2'!B6,IF(견적!B25='2'!A7,'2'!B7,IF(견적!B25='2'!A8,'2'!B8,IF(견적!B25='2'!A9,'2'!B9,IF(견적!B25='2'!A10,'2'!B10)))))))))</f>
        <v>0</v>
      </c>
      <c r="C35" s="13">
        <f>IF(견적!D25='2'!C2,'2'!D2,IF(견적!D25='2'!C3,'2'!D3,IF(견적!D25='2'!C4,'2'!D4,IF(견적!D25='2'!C5,'2'!D5,IF(견적!D25='2'!C6,'2'!D6,IF(견적!D25='2'!C7,'2'!D7))))))</f>
        <v>0</v>
      </c>
      <c r="D35" s="13">
        <f>IF(견적!F25='2'!C2,'2'!D2,IF(견적!F25='2'!C3,'2'!D3,IF(견적!F25='2'!C4,'2'!D4,IF(견적!F25='2'!C5,'2'!D5,IF(견적!F25='2'!C6,'2'!D6,IF(견적!F25='2'!C7,'2'!D7))))))</f>
        <v>0</v>
      </c>
      <c r="E35" s="13">
        <f>IF(견적!H25='2'!G2,'2'!H2,IF(견적!H25='2'!G3,'2'!H3,IF(견적!H25='2'!G4,'2'!H4)))</f>
        <v>0</v>
      </c>
      <c r="F35" s="13">
        <f>IF(견적!J25='2'!I2,'2'!J2,IF(견적!J25='2'!I3,'2'!J3,IF(견적!J25='2'!I4,'2'!J4)))</f>
        <v>0</v>
      </c>
      <c r="G35" s="13">
        <f>IF(견적!L25='2'!K2,'2'!L2,IF(견적!L25='2'!K3,'2'!L3,IF(견적!L25='2'!K4,'2'!L4)))</f>
        <v>0</v>
      </c>
      <c r="H35" s="13">
        <f t="shared" si="0"/>
        <v>0</v>
      </c>
    </row>
    <row r="36" spans="1:8" x14ac:dyDescent="0.3">
      <c r="A36" s="13">
        <v>25</v>
      </c>
      <c r="B36" s="13">
        <f>IF(견적!B26='2'!A2,'2'!B2,IF(견적!B26='2'!A3,'2'!B3,IF(견적!B26='2'!A4,'2'!B4,IF(견적!B26='2'!A5,'2'!B5,IF(견적!B26='2'!A6,'2'!B6,IF(견적!B26='2'!A7,'2'!B7,IF(견적!B26='2'!A8,'2'!B8,IF(견적!B26='2'!A9,'2'!B9,IF(견적!B26='2'!A10,'2'!B10)))))))))</f>
        <v>0</v>
      </c>
      <c r="C36" s="13">
        <f>IF(견적!D26='2'!C2,'2'!D2,IF(견적!D26='2'!C3,'2'!D3,IF(견적!D26='2'!C4,'2'!D4,IF(견적!D26='2'!C5,'2'!D5,IF(견적!D26='2'!C6,'2'!D6,IF(견적!D26='2'!C7,'2'!D7))))))</f>
        <v>0</v>
      </c>
      <c r="D36" s="13">
        <f>IF(견적!F26='2'!C2,'2'!D2,IF(견적!F26='2'!C3,'2'!D3,IF(견적!F26='2'!C4,'2'!D4,IF(견적!F26='2'!C5,'2'!D5,IF(견적!F26='2'!C6,'2'!D6,IF(견적!F26='2'!C7,'2'!D7))))))</f>
        <v>0</v>
      </c>
      <c r="E36" s="13">
        <f>IF(견적!H26='2'!G2,'2'!H2,IF(견적!H26='2'!G3,'2'!H3,IF(견적!H26='2'!G4,'2'!H4)))</f>
        <v>0</v>
      </c>
      <c r="F36" s="13">
        <f>IF(견적!J26='2'!I2,'2'!J2,IF(견적!J26='2'!I3,'2'!J3,IF(견적!J26='2'!I4,'2'!J4)))</f>
        <v>0</v>
      </c>
      <c r="G36" s="13">
        <f>IF(견적!L26='2'!K2,'2'!L2,IF(견적!L26='2'!K3,'2'!L3,IF(견적!L26='2'!K4,'2'!L4)))</f>
        <v>0</v>
      </c>
      <c r="H36" s="13">
        <f t="shared" si="0"/>
        <v>0</v>
      </c>
    </row>
    <row r="37" spans="1:8" x14ac:dyDescent="0.3">
      <c r="A37" s="13">
        <v>26</v>
      </c>
      <c r="B37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7" s="13" t="e">
        <f>IF(견적!#REF!='2'!C2,'2'!D2,IF(견적!#REF!='2'!C3,'2'!D3,IF(견적!#REF!='2'!C4,'2'!D4,IF(견적!#REF!='2'!C5,'2'!D5,IF(견적!#REF!='2'!C6,'2'!D6,IF(견적!#REF!='2'!C7,'2'!D7))))))</f>
        <v>#REF!</v>
      </c>
      <c r="D37" s="13" t="e">
        <f>IF(견적!#REF!='2'!C2,'2'!D2,IF(견적!#REF!='2'!C3,'2'!D3,IF(견적!#REF!='2'!C4,'2'!D4,IF(견적!#REF!='2'!C5,'2'!D5,IF(견적!#REF!='2'!C6,'2'!D6,IF(견적!#REF!='2'!C7,'2'!D7))))))</f>
        <v>#REF!</v>
      </c>
      <c r="E37" s="13" t="e">
        <f>IF(견적!#REF!='2'!G2,'2'!H2,IF(견적!#REF!='2'!G3,'2'!H3,IF(견적!#REF!='2'!G4,'2'!H4)))</f>
        <v>#REF!</v>
      </c>
      <c r="F37" s="13" t="e">
        <f>IF(견적!#REF!='2'!I2,'2'!J2,IF(견적!#REF!='2'!I3,'2'!J3,IF(견적!#REF!='2'!I4,'2'!J4)))</f>
        <v>#REF!</v>
      </c>
      <c r="G37" s="13" t="e">
        <f>IF(견적!#REF!='2'!K2,'2'!L2,IF(견적!#REF!='2'!K3,'2'!L3,IF(견적!#REF!='2'!K4,'2'!L4)))</f>
        <v>#REF!</v>
      </c>
      <c r="H37" s="13" t="e">
        <f t="shared" si="0"/>
        <v>#REF!</v>
      </c>
    </row>
    <row r="38" spans="1:8" x14ac:dyDescent="0.3">
      <c r="A38" s="13">
        <v>27</v>
      </c>
      <c r="B38" s="13" t="e">
        <f>IF(견적!#REF!='2'!A2,'2'!B2,IF(견적!#REF!='2'!A3,'2'!B3,IF(견적!#REF!='2'!A4,'2'!B4,IF(견적!#REF!='2'!A5,'2'!B5,IF(견적!#REF!='2'!A6,'2'!B6,IF(견적!#REF!='2'!A7,'2'!B7,IF(견적!#REF!='2'!A8,'2'!B8,IF(견적!#REF!='2'!A9,'2'!B9,IF(견적!#REF!='2'!A10,'2'!B10)))))))))</f>
        <v>#REF!</v>
      </c>
      <c r="C38" s="13" t="e">
        <f>IF(견적!#REF!='2'!C2,'2'!D2,IF(견적!#REF!='2'!C3,'2'!D3,IF(견적!#REF!='2'!C4,'2'!D4,IF(견적!#REF!='2'!C5,'2'!D5,IF(견적!#REF!='2'!C6,'2'!D6,IF(견적!#REF!='2'!C7,'2'!D7))))))</f>
        <v>#REF!</v>
      </c>
      <c r="D38" s="13" t="e">
        <f>IF(견적!#REF!='2'!C2,'2'!D2,IF(견적!#REF!='2'!C3,'2'!D3,IF(견적!#REF!='2'!C4,'2'!D4,IF(견적!#REF!='2'!C5,'2'!D5,IF(견적!#REF!='2'!C6,'2'!D6,IF(견적!#REF!='2'!C7,'2'!D7))))))</f>
        <v>#REF!</v>
      </c>
      <c r="E38" s="13" t="e">
        <f>IF(견적!#REF!='2'!G2,'2'!H2,IF(견적!#REF!='2'!G3,'2'!H3,IF(견적!#REF!='2'!G4,'2'!H4)))</f>
        <v>#REF!</v>
      </c>
      <c r="F38" s="13" t="e">
        <f>IF(견적!#REF!='2'!I2,'2'!J2,IF(견적!#REF!='2'!I3,'2'!J3,IF(견적!#REF!='2'!I4,'2'!J4)))</f>
        <v>#REF!</v>
      </c>
      <c r="G38" s="13" t="e">
        <f>IF(견적!#REF!='2'!K2,'2'!L2,IF(견적!#REF!='2'!K3,'2'!L3,IF(견적!#REF!='2'!K4,'2'!L4)))</f>
        <v>#REF!</v>
      </c>
      <c r="H38" s="13" t="e">
        <f t="shared" si="0"/>
        <v>#REF!</v>
      </c>
    </row>
  </sheetData>
  <phoneticPr fontId="1" type="noConversion"/>
  <conditionalFormatting sqref="A10 A12:A46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8B8E1-4BC0-4E6C-A60E-8D03A447A05C}">
  <dimension ref="A1:N37"/>
  <sheetViews>
    <sheetView view="pageLayout" zoomScaleNormal="100" workbookViewId="0">
      <selection activeCell="F22" sqref="F22"/>
    </sheetView>
  </sheetViews>
  <sheetFormatPr defaultColWidth="9" defaultRowHeight="13.5" x14ac:dyDescent="0.3"/>
  <cols>
    <col min="1" max="1" width="6.25" style="37" customWidth="1"/>
    <col min="2" max="2" width="9.625" style="37" customWidth="1"/>
    <col min="3" max="3" width="1.375" style="37" customWidth="1"/>
    <col min="4" max="4" width="15.875" style="37" customWidth="1"/>
    <col min="5" max="5" width="1.5" style="37" customWidth="1"/>
    <col min="6" max="6" width="14" style="37" customWidth="1"/>
    <col min="7" max="7" width="1.375" style="37" customWidth="1"/>
    <col min="8" max="8" width="9.75" style="37" customWidth="1"/>
    <col min="9" max="9" width="1.375" style="37" customWidth="1"/>
    <col min="10" max="10" width="8.125" style="37" bestFit="1" customWidth="1"/>
    <col min="11" max="11" width="1.375" style="37" customWidth="1"/>
    <col min="12" max="12" width="7" style="37" bestFit="1" customWidth="1"/>
    <col min="13" max="13" width="1.375" style="37" customWidth="1"/>
    <col min="14" max="14" width="10.125" style="37" customWidth="1"/>
    <col min="15" max="16384" width="9" style="16"/>
  </cols>
  <sheetData>
    <row r="1" spans="1:14" x14ac:dyDescent="0.3">
      <c r="A1" s="17" t="s">
        <v>22</v>
      </c>
      <c r="B1" s="17" t="s">
        <v>18</v>
      </c>
      <c r="C1" s="45"/>
      <c r="D1" s="17" t="s">
        <v>36</v>
      </c>
      <c r="E1" s="45"/>
      <c r="F1" s="17" t="s">
        <v>37</v>
      </c>
      <c r="G1" s="45"/>
      <c r="H1" s="17" t="s">
        <v>130</v>
      </c>
      <c r="I1" s="45"/>
      <c r="J1" s="17" t="s">
        <v>38</v>
      </c>
      <c r="K1" s="45"/>
      <c r="L1" s="17" t="s">
        <v>24</v>
      </c>
      <c r="M1" s="45"/>
      <c r="N1" s="17" t="s">
        <v>23</v>
      </c>
    </row>
    <row r="2" spans="1:14" x14ac:dyDescent="0.3">
      <c r="A2" s="40" t="s">
        <v>105</v>
      </c>
      <c r="B2" s="40">
        <v>7</v>
      </c>
      <c r="C2" s="45"/>
      <c r="D2" s="40" t="s">
        <v>27</v>
      </c>
      <c r="E2" s="45"/>
      <c r="F2" s="40" t="s">
        <v>27</v>
      </c>
      <c r="G2" s="45"/>
      <c r="H2" s="40" t="s">
        <v>27</v>
      </c>
      <c r="I2" s="45"/>
      <c r="J2" s="40" t="s">
        <v>27</v>
      </c>
      <c r="K2" s="45"/>
      <c r="L2" s="42" t="s">
        <v>103</v>
      </c>
      <c r="M2" s="46"/>
      <c r="N2" s="42">
        <f>'2'!H12</f>
        <v>1410000</v>
      </c>
    </row>
    <row r="3" spans="1:14" x14ac:dyDescent="0.3">
      <c r="A3" s="41" t="s">
        <v>106</v>
      </c>
      <c r="B3" s="41">
        <v>4</v>
      </c>
      <c r="C3" s="45"/>
      <c r="D3" s="41" t="s">
        <v>113</v>
      </c>
      <c r="E3" s="45"/>
      <c r="F3" s="41" t="s">
        <v>113</v>
      </c>
      <c r="G3" s="45"/>
      <c r="H3" s="41" t="s">
        <v>27</v>
      </c>
      <c r="I3" s="45"/>
      <c r="J3" s="41" t="s">
        <v>27</v>
      </c>
      <c r="K3" s="45"/>
      <c r="L3" s="42" t="s">
        <v>102</v>
      </c>
      <c r="M3" s="46"/>
      <c r="N3" s="43">
        <f>'2'!H13</f>
        <v>1580000</v>
      </c>
    </row>
    <row r="4" spans="1:14" x14ac:dyDescent="0.3">
      <c r="A4" s="40" t="s">
        <v>107</v>
      </c>
      <c r="B4" s="40">
        <v>7</v>
      </c>
      <c r="C4" s="45"/>
      <c r="D4" s="40" t="s">
        <v>114</v>
      </c>
      <c r="E4" s="45"/>
      <c r="F4" s="40" t="s">
        <v>27</v>
      </c>
      <c r="G4" s="45"/>
      <c r="H4" s="40" t="s">
        <v>27</v>
      </c>
      <c r="I4" s="45"/>
      <c r="J4" s="40" t="s">
        <v>27</v>
      </c>
      <c r="K4" s="45"/>
      <c r="L4" s="42" t="s">
        <v>102</v>
      </c>
      <c r="M4" s="46"/>
      <c r="N4" s="42">
        <f>'2'!H14</f>
        <v>1578000</v>
      </c>
    </row>
    <row r="5" spans="1:14" x14ac:dyDescent="0.3">
      <c r="A5" s="41" t="s">
        <v>108</v>
      </c>
      <c r="B5" s="41">
        <v>4</v>
      </c>
      <c r="C5" s="45"/>
      <c r="D5" s="41" t="s">
        <v>113</v>
      </c>
      <c r="E5" s="45"/>
      <c r="F5" s="41" t="s">
        <v>27</v>
      </c>
      <c r="G5" s="45"/>
      <c r="H5" s="41" t="s">
        <v>27</v>
      </c>
      <c r="I5" s="45"/>
      <c r="J5" s="41" t="s">
        <v>27</v>
      </c>
      <c r="K5" s="45"/>
      <c r="L5" s="42" t="s">
        <v>102</v>
      </c>
      <c r="M5" s="46"/>
      <c r="N5" s="43">
        <f>'2'!H15</f>
        <v>1240000</v>
      </c>
    </row>
    <row r="6" spans="1:14" x14ac:dyDescent="0.3">
      <c r="A6" s="40" t="s">
        <v>109</v>
      </c>
      <c r="B6" s="40">
        <v>4</v>
      </c>
      <c r="C6" s="45"/>
      <c r="D6" s="40" t="s">
        <v>113</v>
      </c>
      <c r="E6" s="45"/>
      <c r="F6" s="40" t="s">
        <v>27</v>
      </c>
      <c r="G6" s="45"/>
      <c r="H6" s="40" t="s">
        <v>27</v>
      </c>
      <c r="I6" s="45"/>
      <c r="J6" s="40" t="s">
        <v>27</v>
      </c>
      <c r="K6" s="45"/>
      <c r="L6" s="42" t="s">
        <v>102</v>
      </c>
      <c r="M6" s="46"/>
      <c r="N6" s="42">
        <f>'2'!H16</f>
        <v>1240000</v>
      </c>
    </row>
    <row r="7" spans="1:14" x14ac:dyDescent="0.3">
      <c r="A7" s="41" t="s">
        <v>110</v>
      </c>
      <c r="B7" s="41">
        <v>4</v>
      </c>
      <c r="C7" s="45"/>
      <c r="D7" s="41" t="s">
        <v>27</v>
      </c>
      <c r="E7" s="45"/>
      <c r="F7" s="41" t="s">
        <v>27</v>
      </c>
      <c r="G7" s="45"/>
      <c r="H7" s="41" t="s">
        <v>27</v>
      </c>
      <c r="I7" s="45"/>
      <c r="J7" s="41" t="s">
        <v>27</v>
      </c>
      <c r="K7" s="45"/>
      <c r="L7" s="42" t="s">
        <v>102</v>
      </c>
      <c r="M7" s="46"/>
      <c r="N7" s="43">
        <f>'2'!H17</f>
        <v>900000</v>
      </c>
    </row>
    <row r="8" spans="1:14" x14ac:dyDescent="0.3">
      <c r="A8" s="40" t="s">
        <v>111</v>
      </c>
      <c r="B8" s="40">
        <v>4</v>
      </c>
      <c r="C8" s="45"/>
      <c r="D8" s="40" t="s">
        <v>113</v>
      </c>
      <c r="E8" s="45"/>
      <c r="F8" s="40" t="s">
        <v>27</v>
      </c>
      <c r="G8" s="45"/>
      <c r="H8" s="40" t="s">
        <v>27</v>
      </c>
      <c r="I8" s="45"/>
      <c r="J8" s="40" t="s">
        <v>27</v>
      </c>
      <c r="K8" s="45"/>
      <c r="L8" s="42" t="s">
        <v>102</v>
      </c>
      <c r="M8" s="46"/>
      <c r="N8" s="42">
        <f>'2'!H18</f>
        <v>1240000</v>
      </c>
    </row>
    <row r="9" spans="1:14" x14ac:dyDescent="0.3">
      <c r="A9" s="41" t="s">
        <v>112</v>
      </c>
      <c r="B9" s="41">
        <v>7</v>
      </c>
      <c r="C9" s="45"/>
      <c r="D9" s="41" t="s">
        <v>113</v>
      </c>
      <c r="E9" s="45"/>
      <c r="F9" s="41" t="s">
        <v>113</v>
      </c>
      <c r="G9" s="45"/>
      <c r="H9" s="41" t="s">
        <v>27</v>
      </c>
      <c r="I9" s="45"/>
      <c r="J9" s="41" t="s">
        <v>27</v>
      </c>
      <c r="K9" s="45"/>
      <c r="L9" s="42" t="s">
        <v>102</v>
      </c>
      <c r="M9" s="46"/>
      <c r="N9" s="43">
        <f>'2'!H19</f>
        <v>2090000</v>
      </c>
    </row>
    <row r="10" spans="1:14" x14ac:dyDescent="0.3">
      <c r="A10" s="40" t="s">
        <v>115</v>
      </c>
      <c r="B10" s="40">
        <v>7</v>
      </c>
      <c r="C10" s="45"/>
      <c r="D10" s="40" t="s">
        <v>27</v>
      </c>
      <c r="E10" s="45"/>
      <c r="F10" s="40" t="s">
        <v>27</v>
      </c>
      <c r="G10" s="45"/>
      <c r="H10" s="40" t="s">
        <v>27</v>
      </c>
      <c r="I10" s="45"/>
      <c r="J10" s="40" t="s">
        <v>27</v>
      </c>
      <c r="K10" s="45"/>
      <c r="L10" s="42" t="s">
        <v>102</v>
      </c>
      <c r="M10" s="46"/>
      <c r="N10" s="42">
        <f>'2'!H20</f>
        <v>1410000</v>
      </c>
    </row>
    <row r="11" spans="1:14" x14ac:dyDescent="0.3">
      <c r="A11" s="41" t="s">
        <v>129</v>
      </c>
      <c r="B11" s="41">
        <v>4</v>
      </c>
      <c r="C11" s="45"/>
      <c r="D11" s="41" t="s">
        <v>113</v>
      </c>
      <c r="E11" s="45"/>
      <c r="F11" s="41" t="s">
        <v>27</v>
      </c>
      <c r="G11" s="45"/>
      <c r="H11" s="41" t="s">
        <v>27</v>
      </c>
      <c r="I11" s="45"/>
      <c r="J11" s="41" t="s">
        <v>27</v>
      </c>
      <c r="K11" s="45"/>
      <c r="L11" s="42" t="s">
        <v>102</v>
      </c>
      <c r="M11" s="46"/>
      <c r="N11" s="43">
        <f>'2'!H21</f>
        <v>1240000</v>
      </c>
    </row>
    <row r="12" spans="1:14" x14ac:dyDescent="0.3">
      <c r="A12" s="40"/>
      <c r="B12" s="40" t="s">
        <v>27</v>
      </c>
      <c r="C12" s="45"/>
      <c r="D12" s="40" t="s">
        <v>27</v>
      </c>
      <c r="E12" s="45"/>
      <c r="F12" s="40" t="s">
        <v>27</v>
      </c>
      <c r="G12" s="45"/>
      <c r="H12" s="40" t="s">
        <v>27</v>
      </c>
      <c r="I12" s="45"/>
      <c r="J12" s="40" t="s">
        <v>27</v>
      </c>
      <c r="K12" s="45"/>
      <c r="L12" s="42" t="s">
        <v>102</v>
      </c>
      <c r="M12" s="46"/>
      <c r="N12" s="42">
        <f>'2'!H22</f>
        <v>0</v>
      </c>
    </row>
    <row r="13" spans="1:14" x14ac:dyDescent="0.3">
      <c r="A13" s="41"/>
      <c r="B13" s="41" t="s">
        <v>27</v>
      </c>
      <c r="C13" s="45"/>
      <c r="D13" s="41" t="s">
        <v>27</v>
      </c>
      <c r="E13" s="45"/>
      <c r="F13" s="41" t="s">
        <v>27</v>
      </c>
      <c r="G13" s="45"/>
      <c r="H13" s="41" t="s">
        <v>27</v>
      </c>
      <c r="I13" s="45"/>
      <c r="J13" s="41" t="s">
        <v>27</v>
      </c>
      <c r="K13" s="45"/>
      <c r="L13" s="42" t="s">
        <v>102</v>
      </c>
      <c r="M13" s="46"/>
      <c r="N13" s="43">
        <f>'2'!H23</f>
        <v>0</v>
      </c>
    </row>
    <row r="14" spans="1:14" x14ac:dyDescent="0.3">
      <c r="A14" s="40"/>
      <c r="B14" s="40" t="s">
        <v>27</v>
      </c>
      <c r="C14" s="45"/>
      <c r="D14" s="40" t="s">
        <v>27</v>
      </c>
      <c r="E14" s="45"/>
      <c r="F14" s="40" t="s">
        <v>27</v>
      </c>
      <c r="G14" s="45"/>
      <c r="H14" s="40" t="s">
        <v>27</v>
      </c>
      <c r="I14" s="45"/>
      <c r="J14" s="40" t="s">
        <v>27</v>
      </c>
      <c r="K14" s="45"/>
      <c r="L14" s="42" t="s">
        <v>102</v>
      </c>
      <c r="M14" s="46"/>
      <c r="N14" s="42">
        <f>'2'!H24</f>
        <v>0</v>
      </c>
    </row>
    <row r="15" spans="1:14" x14ac:dyDescent="0.3">
      <c r="A15" s="41"/>
      <c r="B15" s="41" t="s">
        <v>27</v>
      </c>
      <c r="C15" s="45"/>
      <c r="D15" s="41" t="s">
        <v>27</v>
      </c>
      <c r="E15" s="45"/>
      <c r="F15" s="41" t="s">
        <v>27</v>
      </c>
      <c r="G15" s="45"/>
      <c r="H15" s="41" t="s">
        <v>27</v>
      </c>
      <c r="I15" s="45"/>
      <c r="J15" s="41" t="s">
        <v>27</v>
      </c>
      <c r="K15" s="45"/>
      <c r="L15" s="42" t="s">
        <v>102</v>
      </c>
      <c r="M15" s="46"/>
      <c r="N15" s="43">
        <f>'2'!H25</f>
        <v>0</v>
      </c>
    </row>
    <row r="16" spans="1:14" x14ac:dyDescent="0.3">
      <c r="A16" s="40"/>
      <c r="B16" s="40" t="s">
        <v>27</v>
      </c>
      <c r="C16" s="45"/>
      <c r="D16" s="40" t="s">
        <v>27</v>
      </c>
      <c r="E16" s="45"/>
      <c r="F16" s="40" t="s">
        <v>27</v>
      </c>
      <c r="G16" s="45"/>
      <c r="H16" s="40" t="s">
        <v>27</v>
      </c>
      <c r="I16" s="45"/>
      <c r="J16" s="40" t="s">
        <v>27</v>
      </c>
      <c r="K16" s="45"/>
      <c r="L16" s="42" t="s">
        <v>102</v>
      </c>
      <c r="M16" s="46"/>
      <c r="N16" s="42">
        <f>'2'!H26</f>
        <v>0</v>
      </c>
    </row>
    <row r="17" spans="1:14" x14ac:dyDescent="0.3">
      <c r="A17" s="41"/>
      <c r="B17" s="41" t="s">
        <v>27</v>
      </c>
      <c r="C17" s="45"/>
      <c r="D17" s="41" t="s">
        <v>27</v>
      </c>
      <c r="E17" s="45"/>
      <c r="F17" s="41" t="s">
        <v>27</v>
      </c>
      <c r="G17" s="45"/>
      <c r="H17" s="41" t="s">
        <v>27</v>
      </c>
      <c r="I17" s="45"/>
      <c r="J17" s="41" t="s">
        <v>27</v>
      </c>
      <c r="K17" s="45"/>
      <c r="L17" s="42" t="s">
        <v>102</v>
      </c>
      <c r="M17" s="46"/>
      <c r="N17" s="43">
        <f>'2'!H27</f>
        <v>0</v>
      </c>
    </row>
    <row r="18" spans="1:14" x14ac:dyDescent="0.3">
      <c r="A18" s="40"/>
      <c r="B18" s="40" t="s">
        <v>27</v>
      </c>
      <c r="C18" s="45"/>
      <c r="D18" s="40" t="s">
        <v>27</v>
      </c>
      <c r="E18" s="45"/>
      <c r="F18" s="40" t="s">
        <v>27</v>
      </c>
      <c r="G18" s="45"/>
      <c r="H18" s="40" t="s">
        <v>27</v>
      </c>
      <c r="I18" s="45"/>
      <c r="J18" s="40" t="s">
        <v>27</v>
      </c>
      <c r="K18" s="45"/>
      <c r="L18" s="42" t="s">
        <v>102</v>
      </c>
      <c r="M18" s="46"/>
      <c r="N18" s="42">
        <f>'2'!H28</f>
        <v>0</v>
      </c>
    </row>
    <row r="19" spans="1:14" x14ac:dyDescent="0.3">
      <c r="A19" s="41"/>
      <c r="B19" s="41" t="s">
        <v>27</v>
      </c>
      <c r="C19" s="45"/>
      <c r="D19" s="41" t="s">
        <v>27</v>
      </c>
      <c r="E19" s="45"/>
      <c r="F19" s="41" t="s">
        <v>27</v>
      </c>
      <c r="G19" s="45"/>
      <c r="H19" s="41" t="s">
        <v>27</v>
      </c>
      <c r="I19" s="45"/>
      <c r="J19" s="41" t="s">
        <v>27</v>
      </c>
      <c r="K19" s="45"/>
      <c r="L19" s="42" t="s">
        <v>102</v>
      </c>
      <c r="M19" s="46"/>
      <c r="N19" s="43">
        <f>'2'!H29</f>
        <v>0</v>
      </c>
    </row>
    <row r="20" spans="1:14" x14ac:dyDescent="0.3">
      <c r="A20" s="40"/>
      <c r="B20" s="40" t="s">
        <v>27</v>
      </c>
      <c r="C20" s="45"/>
      <c r="D20" s="40" t="s">
        <v>27</v>
      </c>
      <c r="E20" s="45"/>
      <c r="F20" s="40" t="s">
        <v>27</v>
      </c>
      <c r="G20" s="45"/>
      <c r="H20" s="40" t="s">
        <v>27</v>
      </c>
      <c r="I20" s="45"/>
      <c r="J20" s="40" t="s">
        <v>27</v>
      </c>
      <c r="K20" s="45"/>
      <c r="L20" s="42" t="s">
        <v>102</v>
      </c>
      <c r="M20" s="46"/>
      <c r="N20" s="42">
        <f>'2'!H30</f>
        <v>0</v>
      </c>
    </row>
    <row r="21" spans="1:14" x14ac:dyDescent="0.3">
      <c r="A21" s="41"/>
      <c r="B21" s="41" t="s">
        <v>27</v>
      </c>
      <c r="C21" s="45"/>
      <c r="D21" s="41" t="s">
        <v>27</v>
      </c>
      <c r="E21" s="45"/>
      <c r="F21" s="41" t="s">
        <v>27</v>
      </c>
      <c r="G21" s="45"/>
      <c r="H21" s="41" t="s">
        <v>27</v>
      </c>
      <c r="I21" s="45"/>
      <c r="J21" s="41" t="s">
        <v>27</v>
      </c>
      <c r="K21" s="45"/>
      <c r="L21" s="42" t="s">
        <v>102</v>
      </c>
      <c r="M21" s="46"/>
      <c r="N21" s="43">
        <f>'2'!H31</f>
        <v>0</v>
      </c>
    </row>
    <row r="22" spans="1:14" x14ac:dyDescent="0.3">
      <c r="A22" s="40"/>
      <c r="B22" s="40" t="s">
        <v>27</v>
      </c>
      <c r="C22" s="45"/>
      <c r="D22" s="40" t="s">
        <v>27</v>
      </c>
      <c r="E22" s="45"/>
      <c r="F22" s="40" t="s">
        <v>27</v>
      </c>
      <c r="G22" s="45"/>
      <c r="H22" s="40" t="s">
        <v>27</v>
      </c>
      <c r="I22" s="45"/>
      <c r="J22" s="40" t="s">
        <v>27</v>
      </c>
      <c r="K22" s="45"/>
      <c r="L22" s="42" t="s">
        <v>102</v>
      </c>
      <c r="M22" s="46"/>
      <c r="N22" s="42">
        <f>'2'!H32</f>
        <v>0</v>
      </c>
    </row>
    <row r="23" spans="1:14" x14ac:dyDescent="0.3">
      <c r="A23" s="41"/>
      <c r="B23" s="41" t="s">
        <v>27</v>
      </c>
      <c r="C23" s="45"/>
      <c r="D23" s="41" t="s">
        <v>27</v>
      </c>
      <c r="E23" s="45"/>
      <c r="F23" s="41" t="s">
        <v>27</v>
      </c>
      <c r="G23" s="45"/>
      <c r="H23" s="41" t="s">
        <v>27</v>
      </c>
      <c r="I23" s="45"/>
      <c r="J23" s="41" t="s">
        <v>27</v>
      </c>
      <c r="K23" s="45"/>
      <c r="L23" s="42" t="s">
        <v>102</v>
      </c>
      <c r="M23" s="46"/>
      <c r="N23" s="43">
        <f>'2'!H33</f>
        <v>0</v>
      </c>
    </row>
    <row r="24" spans="1:14" x14ac:dyDescent="0.3">
      <c r="A24" s="40"/>
      <c r="B24" s="40" t="s">
        <v>27</v>
      </c>
      <c r="C24" s="45"/>
      <c r="D24" s="40" t="s">
        <v>27</v>
      </c>
      <c r="E24" s="45"/>
      <c r="F24" s="40" t="s">
        <v>27</v>
      </c>
      <c r="G24" s="45"/>
      <c r="H24" s="40" t="s">
        <v>27</v>
      </c>
      <c r="I24" s="45"/>
      <c r="J24" s="40" t="s">
        <v>27</v>
      </c>
      <c r="K24" s="45"/>
      <c r="L24" s="42" t="s">
        <v>102</v>
      </c>
      <c r="M24" s="46"/>
      <c r="N24" s="42">
        <f>'2'!H34</f>
        <v>0</v>
      </c>
    </row>
    <row r="25" spans="1:14" x14ac:dyDescent="0.3">
      <c r="A25" s="41"/>
      <c r="B25" s="41" t="s">
        <v>27</v>
      </c>
      <c r="C25" s="45"/>
      <c r="D25" s="41" t="s">
        <v>27</v>
      </c>
      <c r="E25" s="45"/>
      <c r="F25" s="41" t="s">
        <v>27</v>
      </c>
      <c r="G25" s="45"/>
      <c r="H25" s="41" t="s">
        <v>27</v>
      </c>
      <c r="I25" s="45"/>
      <c r="J25" s="41" t="s">
        <v>27</v>
      </c>
      <c r="K25" s="45"/>
      <c r="L25" s="42" t="s">
        <v>102</v>
      </c>
      <c r="M25" s="46"/>
      <c r="N25" s="43">
        <f>'2'!H35</f>
        <v>0</v>
      </c>
    </row>
    <row r="26" spans="1:14" x14ac:dyDescent="0.3">
      <c r="A26" s="40"/>
      <c r="B26" s="40" t="s">
        <v>27</v>
      </c>
      <c r="C26" s="45"/>
      <c r="D26" s="40" t="s">
        <v>27</v>
      </c>
      <c r="E26" s="45"/>
      <c r="F26" s="40" t="s">
        <v>27</v>
      </c>
      <c r="G26" s="45"/>
      <c r="H26" s="40" t="s">
        <v>27</v>
      </c>
      <c r="I26" s="45"/>
      <c r="J26" s="40" t="s">
        <v>27</v>
      </c>
      <c r="K26" s="45"/>
      <c r="L26" s="42" t="s">
        <v>102</v>
      </c>
      <c r="M26" s="46"/>
      <c r="N26" s="42">
        <f>'2'!H36</f>
        <v>0</v>
      </c>
    </row>
    <row r="27" spans="1:14" x14ac:dyDescent="0.3">
      <c r="A27" s="37" t="s">
        <v>126</v>
      </c>
      <c r="B27" s="37" t="s">
        <v>127</v>
      </c>
      <c r="D27" s="37" t="s">
        <v>128</v>
      </c>
      <c r="F27" s="37" t="s">
        <v>125</v>
      </c>
      <c r="L27" s="44"/>
      <c r="M27" s="44"/>
      <c r="N27" s="44"/>
    </row>
    <row r="28" spans="1:14" x14ac:dyDescent="0.3">
      <c r="A28" s="37" t="str">
        <f>A2</f>
        <v>박진수</v>
      </c>
      <c r="B28" s="44">
        <f>N2</f>
        <v>1410000</v>
      </c>
      <c r="C28" s="44"/>
      <c r="D28" s="37" t="s">
        <v>116</v>
      </c>
      <c r="L28" s="44"/>
      <c r="M28" s="44"/>
      <c r="N28" s="44"/>
    </row>
    <row r="29" spans="1:14" ht="16.5" customHeight="1" x14ac:dyDescent="0.3">
      <c r="A29" s="37" t="str">
        <f t="shared" ref="A29:A35" si="0">A3</f>
        <v>이교선</v>
      </c>
      <c r="B29" s="44">
        <f t="shared" ref="B29:B37" si="1">N3</f>
        <v>1580000</v>
      </c>
      <c r="C29" s="44"/>
      <c r="D29" s="37" t="s">
        <v>117</v>
      </c>
      <c r="F29" s="37">
        <v>340000</v>
      </c>
      <c r="J29" s="116" t="s">
        <v>35</v>
      </c>
      <c r="K29" s="38"/>
      <c r="L29" s="110">
        <f>SUM(N2:N26)</f>
        <v>13928000</v>
      </c>
      <c r="M29" s="111"/>
      <c r="N29" s="112"/>
    </row>
    <row r="30" spans="1:14" x14ac:dyDescent="0.3">
      <c r="A30" s="37" t="str">
        <f t="shared" si="0"/>
        <v>전연규</v>
      </c>
      <c r="B30" s="44">
        <f t="shared" si="1"/>
        <v>1578000</v>
      </c>
      <c r="C30" s="44"/>
      <c r="D30" s="37" t="s">
        <v>118</v>
      </c>
      <c r="J30" s="117"/>
      <c r="K30" s="39"/>
      <c r="L30" s="113"/>
      <c r="M30" s="114"/>
      <c r="N30" s="115"/>
    </row>
    <row r="31" spans="1:14" x14ac:dyDescent="0.3">
      <c r="A31" s="37" t="str">
        <f t="shared" si="0"/>
        <v>서다해</v>
      </c>
      <c r="B31" s="44">
        <f t="shared" si="1"/>
        <v>1240000</v>
      </c>
      <c r="C31" s="44"/>
      <c r="D31" s="37" t="s">
        <v>119</v>
      </c>
    </row>
    <row r="32" spans="1:14" x14ac:dyDescent="0.3">
      <c r="A32" s="37" t="str">
        <f t="shared" si="0"/>
        <v>조민경</v>
      </c>
      <c r="B32" s="44">
        <f t="shared" si="1"/>
        <v>1240000</v>
      </c>
      <c r="C32" s="44"/>
      <c r="D32" s="37" t="s">
        <v>120</v>
      </c>
      <c r="F32" s="37">
        <v>340000</v>
      </c>
    </row>
    <row r="33" spans="1:6" x14ac:dyDescent="0.3">
      <c r="A33" s="37" t="str">
        <f t="shared" si="0"/>
        <v>함준태</v>
      </c>
      <c r="B33" s="44">
        <f t="shared" si="1"/>
        <v>900000</v>
      </c>
      <c r="C33" s="44"/>
      <c r="D33" s="37" t="s">
        <v>121</v>
      </c>
    </row>
    <row r="34" spans="1:6" x14ac:dyDescent="0.3">
      <c r="A34" s="37" t="str">
        <f t="shared" si="0"/>
        <v>이보미</v>
      </c>
      <c r="B34" s="44">
        <f t="shared" si="1"/>
        <v>1240000</v>
      </c>
      <c r="C34" s="44"/>
      <c r="D34" s="37" t="s">
        <v>122</v>
      </c>
    </row>
    <row r="35" spans="1:6" x14ac:dyDescent="0.3">
      <c r="A35" s="37" t="str">
        <f t="shared" si="0"/>
        <v>김효경</v>
      </c>
      <c r="B35" s="44">
        <f t="shared" si="1"/>
        <v>2090000</v>
      </c>
      <c r="C35" s="44"/>
      <c r="D35" s="37" t="s">
        <v>123</v>
      </c>
    </row>
    <row r="36" spans="1:6" x14ac:dyDescent="0.3">
      <c r="A36" s="37" t="s">
        <v>115</v>
      </c>
      <c r="B36" s="44">
        <f t="shared" si="1"/>
        <v>1410000</v>
      </c>
      <c r="C36" s="44"/>
      <c r="D36" s="37" t="s">
        <v>124</v>
      </c>
    </row>
    <row r="37" spans="1:6" x14ac:dyDescent="0.3">
      <c r="A37" s="37" t="s">
        <v>129</v>
      </c>
      <c r="B37" s="44">
        <f t="shared" si="1"/>
        <v>1240000</v>
      </c>
      <c r="F37" s="37">
        <v>1240000</v>
      </c>
    </row>
  </sheetData>
  <mergeCells count="2">
    <mergeCell ref="L29:N30"/>
    <mergeCell ref="J29:J30"/>
  </mergeCells>
  <phoneticPr fontId="1" type="noConversion"/>
  <pageMargins left="0.25" right="0.25" top="0.75" bottom="0.75" header="0.3" footer="0.3"/>
  <pageSetup paperSize="9" orientation="portrait" r:id="rId1"/>
  <headerFooter>
    <oddHeader xml:space="preserve">&amp;L각 셀을 클릭하시면 목록이 확인이 가능합니다. ▼
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AEA3157-D0F5-4ACA-81AA-6F3D5171B6A1}">
          <x14:formula1>
            <xm:f>'2'!$I$2:$I$4</xm:f>
          </x14:formula1>
          <xm:sqref>J2:K26</xm:sqref>
        </x14:dataValidation>
        <x14:dataValidation type="list" allowBlank="1" showInputMessage="1" showErrorMessage="1" xr:uid="{19402F4A-8B77-42A5-9237-028635E3D7AF}">
          <x14:formula1>
            <xm:f>'2'!$A$2:$A$10</xm:f>
          </x14:formula1>
          <xm:sqref>B2:C26</xm:sqref>
        </x14:dataValidation>
        <x14:dataValidation type="list" allowBlank="1" showInputMessage="1" showErrorMessage="1" xr:uid="{DA091796-2868-47F2-B6AF-DA8E1B79048E}">
          <x14:formula1>
            <xm:f>'2'!$G$2:$G$4</xm:f>
          </x14:formula1>
          <xm:sqref>H2:I26</xm:sqref>
        </x14:dataValidation>
        <x14:dataValidation type="list" allowBlank="1" showInputMessage="1" showErrorMessage="1" xr:uid="{FB706E36-FAE2-48BB-BB68-E8BFFCBABCBF}">
          <x14:formula1>
            <xm:f>'2'!$K$2:$K$4</xm:f>
          </x14:formula1>
          <xm:sqref>L2:M26</xm:sqref>
        </x14:dataValidation>
        <x14:dataValidation type="list" allowBlank="1" showInputMessage="1" showErrorMessage="1" xr:uid="{C8D34A6B-4580-430A-A825-D9DC999A84C0}">
          <x14:formula1>
            <xm:f>'2'!$C$2:$C$7</xm:f>
          </x14:formula1>
          <xm:sqref>D2:G26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참고자료</vt:lpstr>
      <vt:lpstr>2</vt:lpstr>
      <vt:lpstr>견적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2023-03-01T02:03:40Z</cp:lastPrinted>
  <dcterms:created xsi:type="dcterms:W3CDTF">2020-05-13T02:20:15Z</dcterms:created>
  <dcterms:modified xsi:type="dcterms:W3CDTF">2023-03-06T01:56:37Z</dcterms:modified>
</cp:coreProperties>
</file>