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02C0782-9042-451C-A9FC-933302A98F37}" xr6:coauthVersionLast="47" xr6:coauthVersionMax="47" xr10:uidLastSave="{00000000-0000-0000-0000-000000000000}"/>
  <bookViews>
    <workbookView xWindow="1560" yWindow="1560" windowWidth="19155" windowHeight="18810" xr2:uid="{00000000-000D-0000-FFFF-FFFF00000000}"/>
  </bookViews>
  <sheets>
    <sheet name="Sheet1" sheetId="1" r:id="rId1"/>
    <sheet name="Sheet2" sheetId="2" r:id="rId2"/>
  </sheets>
  <externalReferences>
    <externalReference r:id="rId3"/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s="1"/>
  <c r="E21" i="1" s="1"/>
  <c r="F35" i="1" s="1"/>
  <c r="F39" i="1" l="1"/>
  <c r="B4" i="2"/>
  <c r="F36" i="1"/>
</calcChain>
</file>

<file path=xl/sharedStrings.xml><?xml version="1.0" encoding="utf-8"?>
<sst xmlns="http://schemas.openxmlformats.org/spreadsheetml/2006/main" count="104" uniqueCount="96">
  <si>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</si>
  <si>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</si>
  <si>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</si>
  <si>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</si>
  <si>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</si>
  <si>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</si>
  <si>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</si>
  <si>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</si>
  <si>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</si>
  <si>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</si>
  <si>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</si>
  <si>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</si>
  <si>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</si>
  <si>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</si>
  <si>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</si>
  <si>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</si>
  <si>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</si>
  <si>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</si>
  <si>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</si>
  <si>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</si>
  <si>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</si>
  <si>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</si>
  <si>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</si>
  <si>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</si>
  <si>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</si>
  <si>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</si>
  <si>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</si>
  <si>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</si>
  <si>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</si>
  <si>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</si>
  <si>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</si>
  <si>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</si>
  <si>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</si>
  <si>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</si>
  <si>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</si>
  <si>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</si>
  <si>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</si>
  <si>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</si>
  <si>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</si>
  <si>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</si>
  <si>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</si>
  <si>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</si>
  <si>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</si>
  <si>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</si>
  <si>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</si>
  <si>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</si>
  <si>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</si>
  <si>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</si>
  <si>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</si>
  <si>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</si>
  <si>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</si>
  <si>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</si>
  <si>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</si>
  <si>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</si>
  <si>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</si>
  <si>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</si>
  <si>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</si>
  <si>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</si>
  <si>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</si>
  <si>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</si>
  <si>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</si>
  <si>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</si>
  <si>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</si>
  <si>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</si>
  <si>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</si>
  <si>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</si>
  <si>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</si>
  <si>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</si>
  <si>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코어i5-9세대 9400F (커피레이크-R) (정품)</t>
    <phoneticPr fontId="1" type="noConversion"/>
  </si>
  <si>
    <t>GIGABYTE H310M DS2V 2.0</t>
    <phoneticPr fontId="1" type="noConversion"/>
  </si>
  <si>
    <t>삼성전자 DDR4 8G PC4-21300 (정품)</t>
    <phoneticPr fontId="1" type="noConversion"/>
  </si>
  <si>
    <t xml:space="preserve">HIS RX570 IceQ X2 터보 4G	</t>
    <phoneticPr fontId="1" type="noConversion"/>
  </si>
  <si>
    <t>마이크론 Crucial MX500 대원CTS (250GB)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</si>
  <si>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</si>
  <si>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</si>
  <si>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 xml:space="preserve">새턴 풀아크릴 블랙 </t>
    <phoneticPr fontId="1" type="noConversion"/>
  </si>
  <si>
    <t>마이크로닉스 Classic II 500W</t>
    <phoneticPr fontId="1" type="noConversion"/>
  </si>
  <si>
    <t>인텔 기본정품 쿨러</t>
    <phoneticPr fontId="1" type="noConversion"/>
  </si>
  <si>
    <t>NVME 쿨러</t>
    <phoneticPr fontId="1" type="noConversion"/>
  </si>
  <si>
    <t>6구 3M 멀티탭</t>
    <phoneticPr fontId="1" type="noConversion"/>
  </si>
  <si>
    <t>멀티탭</t>
    <phoneticPr fontId="1" type="noConversion"/>
  </si>
  <si>
    <t>손목받침대</t>
    <phoneticPr fontId="1" type="noConversion"/>
  </si>
  <si>
    <t>합본</t>
    <phoneticPr fontId="1" type="noConversion"/>
  </si>
  <si>
    <t>큐닉스 키보드마우스SET</t>
    <phoneticPr fontId="1" type="noConversion"/>
  </si>
  <si>
    <t>필립스 마우스</t>
    <phoneticPr fontId="1" type="noConversion"/>
  </si>
  <si>
    <t xml:space="preserve">손목받침대 (젤패드) </t>
    <phoneticPr fontId="1" type="noConversion"/>
  </si>
  <si>
    <t>모니터</t>
    <phoneticPr fontId="1" type="noConversion"/>
  </si>
  <si>
    <r>
      <t xml:space="preserve">래안텍 EdgeArt Q2775P HDR WQHD 베젤리스 리얼 75 게이밍 </t>
    </r>
    <r>
      <rPr>
        <sz val="9"/>
        <color rgb="FFFF0000"/>
        <rFont val="맑은 고딕"/>
        <family val="3"/>
        <charset val="129"/>
        <scheme val="minor"/>
      </rPr>
      <t>★무결점 ★강제로 뺏어왔습니다. 재고 한동안 없을거같아요.</t>
    </r>
    <phoneticPr fontId="1" type="noConversion"/>
  </si>
  <si>
    <r>
      <t xml:space="preserve">래안텍 EdgeArt Q3275K WQHD 베젤리스 
프리싱크 게이밍 75 </t>
    </r>
    <r>
      <rPr>
        <sz val="9"/>
        <color rgb="FFFF0000"/>
        <rFont val="맑은 고딕"/>
        <family val="3"/>
        <charset val="129"/>
        <scheme val="minor"/>
      </rPr>
      <t>★무결점★</t>
    </r>
    <phoneticPr fontId="1" type="noConversion"/>
  </si>
  <si>
    <t xml:space="preserve"> (전 시장에 컴퓨터 부품및 관련 장치들 전부 중국에서 수입을 못하고 있어서 
전상품 가격인상되었습니다. 확인부탁드립니다.)</t>
    <phoneticPr fontId="1" type="noConversion"/>
  </si>
  <si>
    <t>마이크로닉스 게이밍 장패드</t>
    <phoneticPr fontId="1" type="noConversion"/>
  </si>
  <si>
    <t>이체 및 세금계산서</t>
  </si>
  <si>
    <t>신재헌</t>
    <phoneticPr fontId="1" type="noConversion"/>
  </si>
  <si>
    <t>경기도 구리시 교문2동 804-15 1층</t>
    <phoneticPr fontId="1" type="noConversion"/>
  </si>
  <si>
    <t>모니터</t>
    <phoneticPr fontId="1" type="noConversion"/>
  </si>
  <si>
    <r>
      <t xml:space="preserve">래안텍 Slimart 2417iH 베젤리스 
리얼 75  </t>
    </r>
    <r>
      <rPr>
        <sz val="9"/>
        <color rgb="FFFF0000"/>
        <rFont val="맑은 고딕"/>
        <family val="3"/>
        <charset val="129"/>
        <scheme val="minor"/>
      </rPr>
      <t xml:space="preserve">★무결점 ★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</si>
</sst>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9888;&#51116;&#54732;&#44256;&#44061;&#45784;%20&#44204;&#51201;&#4943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jmes\OneDrive\&#49888;&#51116;&#54732;&#44256;&#44061;&#45784;%20&#44204;&#51201;&#494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7">
          <cell r="B7">
            <v>60000</v>
          </cell>
        </row>
        <row r="8">
          <cell r="B8">
            <v>70000</v>
          </cell>
        </row>
        <row r="9">
          <cell r="B9">
            <v>80000</v>
          </cell>
        </row>
        <row r="10">
          <cell r="B10">
            <v>100000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workbookViewId="0">
      <selection activeCell="F25" sqref="F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1" t="s">
        <v>67</v>
      </c>
      <c r="B1" s="27" t="s">
        <v>92</v>
      </c>
      <c r="C1" s="89" t="s">
        <v>50</v>
      </c>
      <c r="D1" s="90"/>
      <c r="E1" s="54"/>
      <c r="F1" s="55"/>
      <c r="G1" s="55"/>
      <c r="H1" s="56"/>
    </row>
    <row r="2" spans="1:9" ht="22.5" customHeight="1">
      <c r="A2" s="18" t="s">
        <v>51</v>
      </c>
      <c r="B2" s="24">
        <v>1068883860</v>
      </c>
      <c r="C2" s="91"/>
      <c r="D2" s="92"/>
      <c r="E2" s="57"/>
      <c r="F2" s="58"/>
      <c r="G2" s="58"/>
      <c r="H2" s="59"/>
    </row>
    <row r="3" spans="1:9" ht="22.5" customHeight="1">
      <c r="A3" s="18" t="s">
        <v>52</v>
      </c>
      <c r="B3" s="20">
        <f ca="1">TODAY()</f>
        <v>44559</v>
      </c>
      <c r="C3" s="19" t="s">
        <v>53</v>
      </c>
      <c r="D3" s="23"/>
      <c r="E3" s="57"/>
      <c r="F3" s="58"/>
      <c r="G3" s="58"/>
      <c r="H3" s="59"/>
    </row>
    <row r="4" spans="1:9" ht="22.5" customHeight="1">
      <c r="A4" s="17" t="s">
        <v>49</v>
      </c>
      <c r="B4" s="93" t="s">
        <v>93</v>
      </c>
      <c r="C4" s="93"/>
      <c r="D4" s="94"/>
      <c r="E4" s="60"/>
      <c r="F4" s="61"/>
      <c r="G4" s="61"/>
      <c r="H4" s="62"/>
    </row>
    <row r="5" spans="1:9">
      <c r="A5" s="72" t="s">
        <v>0</v>
      </c>
      <c r="B5" s="73"/>
      <c r="C5" s="72" t="s">
        <v>5</v>
      </c>
      <c r="D5" s="7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6" t="s">
        <v>28</v>
      </c>
      <c r="B6" s="67"/>
      <c r="C6" s="74" t="s">
        <v>68</v>
      </c>
      <c r="D6" s="75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68"/>
      <c r="B7" s="69"/>
      <c r="C7" s="74" t="s">
        <v>69</v>
      </c>
      <c r="D7" s="75"/>
      <c r="E7" s="3" t="s">
        <v>7</v>
      </c>
      <c r="F7" s="6">
        <v>75000</v>
      </c>
      <c r="G7" s="3">
        <v>1</v>
      </c>
      <c r="H7" s="6">
        <f t="shared" ref="H7:H19" si="0">F7*G7</f>
        <v>75000</v>
      </c>
      <c r="I7" s="2"/>
    </row>
    <row r="8" spans="1:9" ht="25.5" customHeight="1">
      <c r="A8" s="68"/>
      <c r="B8" s="69"/>
      <c r="C8" s="74" t="s">
        <v>70</v>
      </c>
      <c r="D8" s="75"/>
      <c r="E8" s="3" t="s">
        <v>8</v>
      </c>
      <c r="F8" s="6">
        <v>49000</v>
      </c>
      <c r="G8" s="3">
        <v>1</v>
      </c>
      <c r="H8" s="6">
        <f t="shared" si="0"/>
        <v>49000</v>
      </c>
      <c r="I8" s="2"/>
    </row>
    <row r="9" spans="1:9" ht="37.5" customHeight="1">
      <c r="A9" s="68"/>
      <c r="B9" s="69"/>
      <c r="C9" s="74" t="s">
        <v>71</v>
      </c>
      <c r="D9" s="75"/>
      <c r="E9" s="3" t="s">
        <v>9</v>
      </c>
      <c r="F9" s="6">
        <v>195000</v>
      </c>
      <c r="G9" s="3">
        <v>1</v>
      </c>
      <c r="H9" s="6">
        <f t="shared" si="0"/>
        <v>195000</v>
      </c>
      <c r="I9" s="2"/>
    </row>
    <row r="10" spans="1:9" ht="24" customHeight="1">
      <c r="A10" s="68"/>
      <c r="B10" s="69"/>
      <c r="C10" s="74" t="s">
        <v>72</v>
      </c>
      <c r="D10" s="75"/>
      <c r="E10" s="3" t="s">
        <v>10</v>
      </c>
      <c r="F10" s="6">
        <v>60000</v>
      </c>
      <c r="G10" s="3">
        <v>1</v>
      </c>
      <c r="H10" s="6">
        <f t="shared" si="0"/>
        <v>60000</v>
      </c>
      <c r="I10" s="2"/>
    </row>
    <row r="11" spans="1:9" ht="34.5" customHeight="1">
      <c r="A11" s="68"/>
      <c r="B11" s="69"/>
      <c r="C11" s="74" t="s">
        <v>73</v>
      </c>
      <c r="D11" s="75"/>
      <c r="E11" s="3" t="s">
        <v>11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68"/>
      <c r="B12" s="69"/>
      <c r="C12" s="96" t="s">
        <v>74</v>
      </c>
      <c r="D12" s="75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68"/>
      <c r="B13" s="69"/>
      <c r="C13" s="79" t="s">
        <v>75</v>
      </c>
      <c r="D13" s="80"/>
      <c r="E13" s="3" t="s">
        <v>13</v>
      </c>
      <c r="F13" s="6">
        <v>38000</v>
      </c>
      <c r="G13" s="3">
        <v>1</v>
      </c>
      <c r="H13" s="6">
        <f t="shared" si="0"/>
        <v>38000</v>
      </c>
      <c r="I13" s="2"/>
    </row>
    <row r="14" spans="1:9" ht="29.25" customHeight="1">
      <c r="A14" s="68"/>
      <c r="B14" s="69"/>
      <c r="C14" s="79" t="s">
        <v>76</v>
      </c>
      <c r="D14" s="80"/>
      <c r="E14" s="3" t="s">
        <v>14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68"/>
      <c r="B15" s="69"/>
      <c r="C15" s="79" t="s">
        <v>77</v>
      </c>
      <c r="D15" s="80"/>
      <c r="E15" s="3" t="s">
        <v>15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68"/>
      <c r="B16" s="69"/>
      <c r="C16" s="79" t="s">
        <v>48</v>
      </c>
      <c r="D16" s="80"/>
      <c r="E16" s="3" t="s">
        <v>78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87" t="s">
        <v>48</v>
      </c>
      <c r="D17" s="88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68"/>
      <c r="B18" s="69"/>
      <c r="C18" s="32"/>
      <c r="D18" s="33" t="s">
        <v>54</v>
      </c>
      <c r="E18" s="4" t="s">
        <v>17</v>
      </c>
      <c r="F18" s="7">
        <f>IF(D18="조립 및 셋팅비",[1]Sheet2!B7,IF(D18="조립(공냉) 및 셋팅비",[1]Sheet2!B8,IF(D18="조립(수냉 및 셋팅비)",[1]Sheet2!B9,IF(D18="조립(수냉S 및 셋팅비)",[1]Sheet2!B10))))</f>
        <v>60000</v>
      </c>
      <c r="G18" s="4">
        <v>1</v>
      </c>
      <c r="H18" s="6">
        <f t="shared" si="0"/>
        <v>60000</v>
      </c>
      <c r="I18" s="2"/>
    </row>
    <row r="19" spans="1:9">
      <c r="A19" s="68"/>
      <c r="B19" s="69"/>
      <c r="C19" s="101" t="s">
        <v>62</v>
      </c>
      <c r="D19" s="10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68"/>
      <c r="B20" s="69"/>
      <c r="C20" s="95" t="s">
        <v>18</v>
      </c>
      <c r="D20" s="95"/>
      <c r="E20" s="35">
        <f>SUM(H6:H19)</f>
        <v>784000</v>
      </c>
      <c r="F20" s="35"/>
      <c r="G20" s="22">
        <v>1</v>
      </c>
      <c r="H20" s="65" t="s">
        <v>20</v>
      </c>
      <c r="I20" s="2"/>
    </row>
    <row r="21" spans="1:9" ht="12.75" customHeight="1">
      <c r="A21" s="68"/>
      <c r="B21" s="69"/>
      <c r="C21" s="95"/>
      <c r="D21" s="95"/>
      <c r="E21" s="35">
        <f>E20*G20</f>
        <v>784000</v>
      </c>
      <c r="F21" s="35"/>
      <c r="G21" s="35"/>
      <c r="H21" s="65"/>
      <c r="I21" s="2"/>
    </row>
    <row r="22" spans="1:9" ht="12.75" customHeight="1">
      <c r="A22" s="68"/>
      <c r="B22" s="69"/>
      <c r="C22" s="95"/>
      <c r="D22" s="95"/>
      <c r="E22" s="35"/>
      <c r="F22" s="35"/>
      <c r="G22" s="35"/>
      <c r="H22" s="65"/>
      <c r="I22" s="2"/>
    </row>
    <row r="23" spans="1:9" ht="17.25" customHeight="1">
      <c r="A23" s="68"/>
      <c r="B23" s="69"/>
      <c r="C23" s="110" t="s">
        <v>24</v>
      </c>
      <c r="D23" s="111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70"/>
      <c r="B24" s="71"/>
      <c r="C24" s="112" t="s">
        <v>87</v>
      </c>
      <c r="D24" s="113"/>
      <c r="E24" s="5" t="s">
        <v>21</v>
      </c>
      <c r="F24" s="6">
        <v>210000</v>
      </c>
      <c r="G24" s="3">
        <v>2</v>
      </c>
      <c r="H24" s="6">
        <f>F24*G24</f>
        <v>420000</v>
      </c>
      <c r="I24" s="2"/>
    </row>
    <row r="25" spans="1:9" ht="25.5" customHeight="1">
      <c r="A25" s="81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2"/>
      <c r="C25" s="99" t="s">
        <v>95</v>
      </c>
      <c r="D25" s="113"/>
      <c r="E25" s="3" t="s">
        <v>94</v>
      </c>
      <c r="F25" s="6">
        <v>119000</v>
      </c>
      <c r="G25" s="3">
        <v>2</v>
      </c>
      <c r="H25" s="6">
        <f t="shared" ref="H25:H32" si="1">F25*G25</f>
        <v>238000</v>
      </c>
      <c r="I25" s="2"/>
    </row>
    <row r="26" spans="1:9" ht="25.5" customHeight="1">
      <c r="A26" s="83"/>
      <c r="B26" s="84"/>
      <c r="C26" s="114" t="s">
        <v>84</v>
      </c>
      <c r="D26" s="80"/>
      <c r="E26" s="5" t="s">
        <v>27</v>
      </c>
      <c r="F26" s="6">
        <v>10000</v>
      </c>
      <c r="G26" s="3">
        <v>1</v>
      </c>
      <c r="H26" s="6">
        <f t="shared" si="1"/>
        <v>10000</v>
      </c>
      <c r="I26" s="2"/>
    </row>
    <row r="27" spans="1:9">
      <c r="A27" s="83"/>
      <c r="B27" s="84"/>
      <c r="C27" s="97" t="s">
        <v>90</v>
      </c>
      <c r="D27" s="98"/>
      <c r="E27" s="5" t="s">
        <v>26</v>
      </c>
      <c r="F27" s="6">
        <v>0</v>
      </c>
      <c r="G27" s="3">
        <v>3</v>
      </c>
      <c r="H27" s="6">
        <f t="shared" si="1"/>
        <v>0</v>
      </c>
      <c r="I27" s="2"/>
    </row>
    <row r="28" spans="1:9">
      <c r="A28" s="83"/>
      <c r="B28" s="84"/>
      <c r="C28" s="97" t="s">
        <v>79</v>
      </c>
      <c r="D28" s="98"/>
      <c r="E28" s="5" t="s">
        <v>80</v>
      </c>
      <c r="F28" s="6">
        <v>13000</v>
      </c>
      <c r="G28" s="3">
        <v>3</v>
      </c>
      <c r="H28" s="6">
        <f t="shared" si="1"/>
        <v>39000</v>
      </c>
      <c r="I28" s="2"/>
    </row>
    <row r="29" spans="1:9">
      <c r="A29" s="83"/>
      <c r="B29" s="84"/>
      <c r="C29" s="97" t="s">
        <v>85</v>
      </c>
      <c r="D29" s="98"/>
      <c r="E29" s="5" t="s">
        <v>81</v>
      </c>
      <c r="F29" s="6">
        <v>5000</v>
      </c>
      <c r="G29" s="3">
        <v>1</v>
      </c>
      <c r="H29" s="6">
        <f t="shared" si="1"/>
        <v>5000</v>
      </c>
      <c r="I29" s="2"/>
    </row>
    <row r="30" spans="1:9">
      <c r="A30" s="83"/>
      <c r="B30" s="84"/>
      <c r="C30" s="97" t="s">
        <v>83</v>
      </c>
      <c r="D30" s="98"/>
      <c r="E30" s="5" t="s">
        <v>82</v>
      </c>
      <c r="F30" s="6">
        <v>0</v>
      </c>
      <c r="G30" s="3">
        <v>1</v>
      </c>
      <c r="H30" s="6">
        <f t="shared" si="1"/>
        <v>0</v>
      </c>
      <c r="I30" s="2"/>
    </row>
    <row r="31" spans="1:9" ht="16.5" hidden="1" customHeight="1">
      <c r="A31" s="83"/>
      <c r="B31" s="84"/>
      <c r="C31" s="97"/>
      <c r="D31" s="98"/>
      <c r="E31" s="5"/>
      <c r="F31" s="6"/>
      <c r="G31" s="3"/>
      <c r="H31" s="6">
        <f t="shared" si="1"/>
        <v>0</v>
      </c>
      <c r="I31" s="2"/>
    </row>
    <row r="32" spans="1:9" ht="23.25" customHeight="1">
      <c r="A32" s="85"/>
      <c r="B32" s="86"/>
      <c r="C32" s="99" t="s">
        <v>88</v>
      </c>
      <c r="D32" s="100"/>
      <c r="E32" s="5" t="s">
        <v>86</v>
      </c>
      <c r="F32" s="6">
        <v>239000</v>
      </c>
      <c r="G32" s="3">
        <v>2</v>
      </c>
      <c r="H32" s="6">
        <f t="shared" si="1"/>
        <v>478000</v>
      </c>
      <c r="I32" s="2"/>
    </row>
    <row r="33" spans="1:9" ht="13.5" customHeight="1">
      <c r="A33" s="40" t="s">
        <v>37</v>
      </c>
      <c r="B33" s="41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35">
        <f>SUM(H24:H32)</f>
        <v>1190000</v>
      </c>
      <c r="F33" s="35"/>
      <c r="G33" s="76"/>
      <c r="H33" s="63" t="s">
        <v>20</v>
      </c>
      <c r="I33" s="2"/>
    </row>
    <row r="34" spans="1:9" ht="14.25" customHeight="1">
      <c r="A34" s="42"/>
      <c r="B34" s="43"/>
      <c r="C34" s="108"/>
      <c r="D34" s="109"/>
      <c r="E34" s="77"/>
      <c r="F34" s="77"/>
      <c r="G34" s="78"/>
      <c r="H34" s="64"/>
      <c r="I34" s="2"/>
    </row>
    <row r="35" spans="1:9" ht="16.5" customHeight="1">
      <c r="A35" s="36" t="s">
        <v>39</v>
      </c>
      <c r="B35" s="37"/>
      <c r="C35" s="104"/>
      <c r="D35" s="105"/>
      <c r="E35" s="8" t="s">
        <v>4</v>
      </c>
      <c r="F35" s="34">
        <f>SUM(E21,E33)</f>
        <v>1974000</v>
      </c>
      <c r="G35" s="34"/>
      <c r="H35" s="9" t="s">
        <v>20</v>
      </c>
      <c r="I35" s="2"/>
    </row>
    <row r="36" spans="1:9" ht="16.5" customHeight="1">
      <c r="A36" s="36" t="s">
        <v>40</v>
      </c>
      <c r="B36" s="37"/>
      <c r="C36" s="102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103"/>
      <c r="E36" s="8" t="s">
        <v>22</v>
      </c>
      <c r="F36" s="52">
        <f>F35*1.1-F35</f>
        <v>197400</v>
      </c>
      <c r="G36" s="53"/>
      <c r="H36" s="10"/>
      <c r="I36" s="2"/>
    </row>
    <row r="37" spans="1:9" ht="17.25" customHeight="1">
      <c r="A37" s="36" t="s">
        <v>35</v>
      </c>
      <c r="B37" s="37"/>
      <c r="C37" s="46"/>
      <c r="D37" s="47"/>
      <c r="E37" s="8" t="s">
        <v>33</v>
      </c>
      <c r="F37" s="38" t="s">
        <v>91</v>
      </c>
      <c r="G37" s="39"/>
      <c r="H37" s="11"/>
      <c r="I37" s="2"/>
    </row>
    <row r="38" spans="1:9" ht="19.5" customHeight="1">
      <c r="A38" s="40" t="s">
        <v>36</v>
      </c>
      <c r="B38" s="41"/>
      <c r="C38" s="48">
        <f>SUM(C35:C36)-C37</f>
        <v>0</v>
      </c>
      <c r="D38" s="49"/>
      <c r="E38" s="26" t="s">
        <v>65</v>
      </c>
      <c r="F38" s="28">
        <v>9600</v>
      </c>
      <c r="G38" s="29" t="s">
        <v>64</v>
      </c>
      <c r="H38" s="28"/>
      <c r="I38" s="2"/>
    </row>
    <row r="39" spans="1:9" ht="20.25" customHeight="1">
      <c r="A39" s="42"/>
      <c r="B39" s="43"/>
      <c r="C39" s="50"/>
      <c r="D39" s="51"/>
      <c r="E39" s="14" t="s">
        <v>23</v>
      </c>
      <c r="F39" s="35">
        <f>IF(F37="현금(이체X)",F35,IF(F37="카드",F35+F35*13%,IF(F37="이체 및 현금영수증",F35+F35*10%,IF(F37="이체 및 세금계산서",F35+F35*10%,IF(F37="이체 및 세금계산서",F35+F35*10%,)))))-F38</f>
        <v>2161800</v>
      </c>
      <c r="G39" s="35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B41" s="44" t="s">
        <v>89</v>
      </c>
      <c r="C41" s="45"/>
      <c r="D41" s="45"/>
      <c r="E41" s="45"/>
      <c r="F41" s="45"/>
      <c r="G41" s="45"/>
      <c r="H41" s="45"/>
      <c r="I41" s="2"/>
    </row>
    <row r="42" spans="1:9">
      <c r="B42" s="45"/>
      <c r="C42" s="45"/>
      <c r="D42" s="45"/>
      <c r="E42" s="45"/>
      <c r="F42" s="45"/>
      <c r="G42" s="45"/>
      <c r="H42" s="45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31:D31"/>
    <mergeCell ref="C32:D32"/>
    <mergeCell ref="C19:D19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17:D17"/>
    <mergeCell ref="C1:D2"/>
    <mergeCell ref="C5:D5"/>
    <mergeCell ref="B4:D4"/>
    <mergeCell ref="C20:D22"/>
    <mergeCell ref="C10:D10"/>
    <mergeCell ref="C11:D11"/>
    <mergeCell ref="C12:D12"/>
    <mergeCell ref="C13:D13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E20:F20"/>
    <mergeCell ref="E21:G22"/>
    <mergeCell ref="E33:G34"/>
    <mergeCell ref="C15:D15"/>
    <mergeCell ref="C16:D16"/>
    <mergeCell ref="C14:D14"/>
    <mergeCell ref="A25:B32"/>
    <mergeCell ref="B41:H42"/>
    <mergeCell ref="A38:B39"/>
    <mergeCell ref="C37:D37"/>
    <mergeCell ref="C38:D39"/>
    <mergeCell ref="F36:G36"/>
    <mergeCell ref="F35:G35"/>
    <mergeCell ref="F39:G39"/>
    <mergeCell ref="A37:B37"/>
    <mergeCell ref="F37:G37"/>
    <mergeCell ref="A33:B34"/>
    <mergeCell ref="A35:B35"/>
    <mergeCell ref="A36:B36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A3D9AE74-0656-4777-9EFD-6457EA72CC4A}">
          <x14:formula1>
            <xm:f>'C:\Users\cjmes\OneDrive\[신재헌고객님 견적서.xlsx]Sheet2'!#REF!</xm:f>
          </x14:formula1>
          <xm:sqref>C18:D19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25</v>
      </c>
      <c r="C1" t="s">
        <v>41</v>
      </c>
      <c r="D1" s="13" t="s">
        <v>43</v>
      </c>
      <c r="E1" s="30" t="s">
        <v>66</v>
      </c>
      <c r="F1" s="30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Sheet1!F35-(Sheet1!C35/1.3)</f>
        <v>1974000</v>
      </c>
    </row>
    <row r="5" spans="1:6">
      <c r="A5" t="s">
        <v>47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57</v>
      </c>
      <c r="B8" s="12">
        <v>70000</v>
      </c>
    </row>
    <row r="9" spans="1:6">
      <c r="A9" t="s">
        <v>55</v>
      </c>
      <c r="B9" s="12">
        <v>80000</v>
      </c>
    </row>
    <row r="10" spans="1:6">
      <c r="A10" t="s">
        <v>56</v>
      </c>
      <c r="B10" s="12">
        <v>100000</v>
      </c>
    </row>
    <row r="11" spans="1:6">
      <c r="A11" t="s">
        <v>59</v>
      </c>
      <c r="B11" s="12">
        <v>151200</v>
      </c>
    </row>
    <row r="12" spans="1:6">
      <c r="A12" t="s">
        <v>58</v>
      </c>
      <c r="B12" s="12">
        <v>188000</v>
      </c>
    </row>
    <row r="13" spans="1:6">
      <c r="A13" t="s">
        <v>60</v>
      </c>
      <c r="B13" s="12">
        <v>194290</v>
      </c>
    </row>
    <row r="14" spans="1:6">
      <c r="A14" t="s">
        <v>61</v>
      </c>
      <c r="B14" s="12">
        <v>359000</v>
      </c>
    </row>
    <row r="15" spans="1:6">
      <c r="A15" t="s">
        <v>63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2020-03-11T07:43:00Z</cp:lastPrinted>
  <dcterms:created xsi:type="dcterms:W3CDTF">2019-03-28T03:58:09Z</dcterms:created>
  <dcterms:modified xsi:type="dcterms:W3CDTF">2021-12-29T02:01:52Z</dcterms:modified>
</cp:coreProperties>
</file>