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9" documentId="8_{E521277B-470A-4CF5-97CE-578DB11D45DD}" xr6:coauthVersionLast="47" xr6:coauthVersionMax="47" xr10:uidLastSave="{9EE9598F-76DD-42A7-860D-D88F6940F3EC}"/>
  <bookViews>
    <workbookView xWindow="-28920" yWindow="1395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<sst xmlns="http://schemas.openxmlformats.org/spreadsheetml/2006/main" count="110" uniqueCount="96">
  <si>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</si>
  <si>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</si>
  <si>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</si>
  <si>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</si>
  <si>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</si>
  <si>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</si>
  <si>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</si>
  <si>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</si>
  <si>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</si>
  <si>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</si>
  <si>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</si>
  <si>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</si>
  <si>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</si>
  <si>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</si>
  <si>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</si>
  <si>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</si>
  <si>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</si>
  <si>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</si>
  <si>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</si>
  <si>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</si>
  <si>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</si>
  <si>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</si>
  <si>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</si>
  <si>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</si>
  <si>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</si>
  <si>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</si>
  <si>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</si>
  <si>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</si>
  <si>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</si>
  <si>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</si>
  <si>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</si>
  <si>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</si>
  <si>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</si>
  <si>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</si>
  <si>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</si>
  <si>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</si>
  <si>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</si>
  <si>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</si>
  <si>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</si>
  <si>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</si>
  <si>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</si>
  <si>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</si>
  <si>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</si>
  <si>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</si>
  <si>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</si>
  <si>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</si>
  <si>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</si>
  <si>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</si>
  <si>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</si>
  <si>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</si>
  <si>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</si>
  <si>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</si>
  <si>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</si>
  <si>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</si>
  <si>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</si>
  <si>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</si>
  <si>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</si>
  <si>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</si>
  <si>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</si>
  <si>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</si>
  <si>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</si>
  <si>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</si>
  <si>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</si>
  <si>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</si>
  <si>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</si>
  <si>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</si>
  <si>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</si>
  <si>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</si>
  <si>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</si>
  <si>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</si>
  <si>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</si>
  <si>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</si>
  <si>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</si>
  <si>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</si>
  <si>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</si>
  <si>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</si>
  <si>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/</t>
    <phoneticPr fontId="1" type="noConversion"/>
  </si>
  <si>
    <t>마이크로닉스  VISION II 600W 정격브랜드</t>
    <phoneticPr fontId="1" type="noConversion"/>
  </si>
  <si>
    <t>로지텍 2세대 G102 벌크 (화이트)</t>
    <phoneticPr fontId="1" type="noConversion"/>
  </si>
  <si>
    <t>마우스</t>
    <phoneticPr fontId="1" type="noConversion"/>
  </si>
  <si>
    <t>모니터</t>
    <phoneticPr fontId="1" type="noConversion"/>
  </si>
  <si>
    <t>MSI PRO B760M-A WIFI DDR5</t>
    <phoneticPr fontId="1" type="noConversion"/>
  </si>
  <si>
    <t>삼성전자 PM9A1 M.2 NVMe 수입 (2TB)</t>
    <phoneticPr fontId="1" type="noConversion"/>
  </si>
  <si>
    <t>인텔 i5-14세대 14600KF 6+8/12+8코어(다중작업용도)문서,포토샵.영상편집 및 게임</t>
    <phoneticPr fontId="1" type="noConversion"/>
  </si>
  <si>
    <t>DEEPCOOL AG620</t>
    <phoneticPr fontId="1" type="noConversion"/>
  </si>
  <si>
    <t>삼성전자 DDR5-5600 (16GB)x2=32GB구성</t>
    <phoneticPr fontId="1" type="noConversion"/>
  </si>
  <si>
    <t>갤럭시 GALAX 지포스 RTX 4060 Ti OC D6 8GB</t>
    <phoneticPr fontId="1" type="noConversion"/>
  </si>
  <si>
    <t xml:space="preserve">	마이크로닉스 Master M60 메쉬 (화이트)</t>
    <phoneticPr fontId="1" type="noConversion"/>
  </si>
  <si>
    <t>한성ULTRON 2460G PLUS리얼 144게이밍 무결점</t>
    <phoneticPr fontId="1" type="noConversion"/>
  </si>
  <si>
    <t>장패드 두꺼운걸로 5mm</t>
    <phoneticPr fontId="1" type="noConversion"/>
  </si>
  <si>
    <t>장패드</t>
    <phoneticPr fontId="1" type="noConversion"/>
  </si>
  <si>
    <t>스피커 사운드바 ( 블랙)</t>
    <phoneticPr fontId="1" type="noConversion"/>
  </si>
  <si>
    <t>사운드바</t>
    <phoneticPr fontId="1" type="noConversion"/>
  </si>
  <si>
    <t>성기모님 (인텔 i5 14세대 )</t>
    <phoneticPr fontId="1" type="noConversion"/>
  </si>
  <si>
    <t xml:space="preserve">유무선 헤드폰 (블랙) </t>
    <phoneticPr fontId="1" type="noConversion"/>
  </si>
  <si>
    <t>헤드폰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</si>
</sst>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7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  <font>
      <sz val="9"/>
      <color rgb="FFC00000"/>
      <name val="HY견명조"/>
      <family val="1"/>
      <charset val="129"/>
    </font>
    <font>
      <sz val="9"/>
      <color rgb="FFC00000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2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6" fillId="4" borderId="14" xfId="0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 wrapText="1"/>
    </xf>
    <xf numFmtId="0" fontId="14" fillId="7" borderId="14" xfId="0" applyFont="1" applyFill="1" applyBorder="1" applyAlignment="1">
      <alignment horizontal="center" vertical="center" wrapText="1"/>
    </xf>
    <xf numFmtId="0" fontId="15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E30" sqref="E3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93</v>
      </c>
      <c r="C1" s="38" t="s">
        <v>63</v>
      </c>
      <c r="D1" s="39"/>
      <c r="E1" s="112"/>
      <c r="F1" s="113"/>
      <c r="G1" s="113"/>
      <c r="H1" s="114"/>
    </row>
    <row r="2" spans="1:9" ht="22.5" customHeight="1">
      <c r="A2" s="15" t="s">
        <v>34</v>
      </c>
      <c r="B2" s="29">
        <v>1050874343</v>
      </c>
      <c r="C2" s="40"/>
      <c r="D2" s="41"/>
      <c r="E2" s="115"/>
      <c r="F2" s="36"/>
      <c r="G2" s="36"/>
      <c r="H2" s="116"/>
    </row>
    <row r="3" spans="1:9" ht="22.5" customHeight="1">
      <c r="A3" s="15" t="s">
        <v>35</v>
      </c>
      <c r="B3" s="16">
        <f ca="1">TODAY()</f>
        <v>45256</v>
      </c>
      <c r="C3" s="15" t="s">
        <v>36</v>
      </c>
      <c r="D3" s="18"/>
      <c r="E3" s="115"/>
      <c r="F3" s="36"/>
      <c r="G3" s="36"/>
      <c r="H3" s="116"/>
    </row>
    <row r="4" spans="1:9" ht="22.5" customHeight="1">
      <c r="A4" s="14" t="s">
        <v>33</v>
      </c>
      <c r="B4" s="44">
        <v>1022034003</v>
      </c>
      <c r="C4" s="44"/>
      <c r="D4" s="45"/>
      <c r="E4" s="117"/>
      <c r="F4" s="118"/>
      <c r="G4" s="118"/>
      <c r="H4" s="119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62</v>
      </c>
      <c r="B6" s="68"/>
      <c r="C6" s="123" t="s">
        <v>83</v>
      </c>
      <c r="D6" s="124"/>
      <c r="E6" s="3" t="s">
        <v>6</v>
      </c>
      <c r="F6" s="6">
        <v>430000</v>
      </c>
      <c r="G6" s="3">
        <v>1</v>
      </c>
      <c r="H6" s="6">
        <f>F6*G6</f>
        <v>430000</v>
      </c>
      <c r="I6" s="2"/>
    </row>
    <row r="7" spans="1:9" ht="24" customHeight="1">
      <c r="A7" s="69"/>
      <c r="B7" s="70"/>
      <c r="C7" s="55" t="s">
        <v>84</v>
      </c>
      <c r="D7" s="56"/>
      <c r="E7" s="22" t="s">
        <v>11</v>
      </c>
      <c r="F7" s="6">
        <v>50000</v>
      </c>
      <c r="G7" s="3">
        <v>1</v>
      </c>
      <c r="H7" s="6">
        <f t="shared" ref="H7:H20" si="0">F7*G7</f>
        <v>50000</v>
      </c>
      <c r="I7" s="2"/>
    </row>
    <row r="8" spans="1:9" ht="25.5" customHeight="1">
      <c r="A8" s="69"/>
      <c r="B8" s="70"/>
      <c r="C8" s="125" t="s">
        <v>81</v>
      </c>
      <c r="D8" s="126"/>
      <c r="E8" s="3" t="s">
        <v>7</v>
      </c>
      <c r="F8" s="6">
        <v>190000</v>
      </c>
      <c r="G8" s="3">
        <v>1</v>
      </c>
      <c r="H8" s="6">
        <f t="shared" si="0"/>
        <v>190000</v>
      </c>
      <c r="I8" s="2"/>
    </row>
    <row r="9" spans="1:9" ht="37.5" customHeight="1">
      <c r="A9" s="69"/>
      <c r="B9" s="70"/>
      <c r="C9" s="55" t="s">
        <v>85</v>
      </c>
      <c r="D9" s="56"/>
      <c r="E9" s="3" t="s">
        <v>8</v>
      </c>
      <c r="F9" s="6">
        <v>62000</v>
      </c>
      <c r="G9" s="3">
        <v>2</v>
      </c>
      <c r="H9" s="6">
        <f t="shared" si="0"/>
        <v>124000</v>
      </c>
      <c r="I9" s="2"/>
    </row>
    <row r="10" spans="1:9" ht="24" customHeight="1">
      <c r="A10" s="69"/>
      <c r="B10" s="70"/>
      <c r="C10" s="55" t="s">
        <v>86</v>
      </c>
      <c r="D10" s="56"/>
      <c r="E10" s="3" t="s">
        <v>9</v>
      </c>
      <c r="F10" s="6">
        <v>565000</v>
      </c>
      <c r="G10" s="3">
        <v>1</v>
      </c>
      <c r="H10" s="6">
        <f t="shared" si="0"/>
        <v>565000</v>
      </c>
      <c r="I10" s="2"/>
    </row>
    <row r="11" spans="1:9" ht="24" customHeight="1">
      <c r="A11" s="69"/>
      <c r="B11" s="70"/>
      <c r="C11" s="57" t="s">
        <v>76</v>
      </c>
      <c r="D11" s="58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135" t="s">
        <v>45</v>
      </c>
      <c r="D12" s="136"/>
      <c r="E12" s="3"/>
      <c r="F12" s="6"/>
      <c r="G12" s="3"/>
      <c r="H12" s="6">
        <f t="shared" si="0"/>
        <v>0</v>
      </c>
      <c r="I12" s="2"/>
    </row>
    <row r="13" spans="1:9">
      <c r="A13" s="69"/>
      <c r="B13" s="70"/>
      <c r="C13" s="59" t="s">
        <v>82</v>
      </c>
      <c r="D13" s="134"/>
      <c r="E13" s="3" t="s">
        <v>10</v>
      </c>
      <c r="F13" s="6">
        <v>255000</v>
      </c>
      <c r="G13" s="3">
        <v>1</v>
      </c>
      <c r="H13" s="6">
        <f t="shared" si="0"/>
        <v>255000</v>
      </c>
      <c r="I13" s="2"/>
    </row>
    <row r="14" spans="1:9" ht="29.25" customHeight="1">
      <c r="A14" s="69"/>
      <c r="B14" s="70"/>
      <c r="C14" s="49" t="s">
        <v>87</v>
      </c>
      <c r="D14" s="50"/>
      <c r="E14" s="3" t="s">
        <v>67</v>
      </c>
      <c r="F14" s="6">
        <v>55000</v>
      </c>
      <c r="G14" s="3">
        <v>1</v>
      </c>
      <c r="H14" s="6">
        <f t="shared" si="0"/>
        <v>55000</v>
      </c>
      <c r="I14" s="2"/>
    </row>
    <row r="15" spans="1:9" ht="24" customHeight="1">
      <c r="A15" s="69"/>
      <c r="B15" s="70"/>
      <c r="C15" s="49" t="s">
        <v>77</v>
      </c>
      <c r="D15" s="50"/>
      <c r="E15" s="3" t="s">
        <v>68</v>
      </c>
      <c r="F15" s="6">
        <v>49000</v>
      </c>
      <c r="G15" s="3">
        <v>1</v>
      </c>
      <c r="H15" s="6">
        <f t="shared" si="0"/>
        <v>49000</v>
      </c>
      <c r="I15" s="2"/>
    </row>
    <row r="16" spans="1:9" ht="24" customHeight="1">
      <c r="A16" s="69"/>
      <c r="B16" s="70"/>
      <c r="C16" s="51" t="s">
        <v>76</v>
      </c>
      <c r="D16" s="52"/>
      <c r="E16" s="3" t="s">
        <v>69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71</v>
      </c>
      <c r="D17" s="61"/>
      <c r="E17" s="4" t="s">
        <v>70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69"/>
      <c r="B18" s="70"/>
      <c r="C18" s="77" t="s">
        <v>72</v>
      </c>
      <c r="D18" s="61"/>
      <c r="E18" s="4" t="s">
        <v>74</v>
      </c>
      <c r="F18" s="7"/>
      <c r="G18" s="4"/>
      <c r="H18" s="6"/>
      <c r="I18" s="2"/>
    </row>
    <row r="19" spans="1:9">
      <c r="A19" s="69"/>
      <c r="B19" s="70"/>
      <c r="C19" s="53" t="s">
        <v>73</v>
      </c>
      <c r="D19" s="54"/>
      <c r="E19" s="3" t="s">
        <v>75</v>
      </c>
      <c r="F19" s="7"/>
      <c r="G19" s="4"/>
      <c r="H19" s="6">
        <f t="shared" si="0"/>
        <v>0</v>
      </c>
      <c r="I19" s="2"/>
    </row>
    <row r="20" spans="1:9">
      <c r="A20" s="69"/>
      <c r="B20" s="70"/>
      <c r="C20" s="47"/>
      <c r="D20" s="48"/>
      <c r="E20" s="4" t="s">
        <v>64</v>
      </c>
      <c r="F20" s="7">
        <v>8000</v>
      </c>
      <c r="G20" s="4">
        <v>-1</v>
      </c>
      <c r="H20" s="6">
        <f t="shared" si="0"/>
        <v>-8000</v>
      </c>
      <c r="I20" s="2"/>
    </row>
    <row r="21" spans="1:9" ht="12.75" customHeight="1">
      <c r="A21" s="71" t="s">
        <v>66</v>
      </c>
      <c r="B21" s="72"/>
      <c r="C21" s="46" t="s">
        <v>12</v>
      </c>
      <c r="D21" s="46"/>
      <c r="E21" s="62">
        <f>SUM(H6:H20)</f>
        <v>1790000</v>
      </c>
      <c r="F21" s="62"/>
      <c r="G21" s="24">
        <v>1</v>
      </c>
      <c r="H21" s="122" t="s">
        <v>14</v>
      </c>
      <c r="I21" s="2"/>
    </row>
    <row r="22" spans="1:9" ht="12.75" customHeight="1">
      <c r="A22" s="73"/>
      <c r="B22" s="74"/>
      <c r="C22" s="46"/>
      <c r="D22" s="46"/>
      <c r="E22" s="62">
        <f>E21*G21</f>
        <v>1790000</v>
      </c>
      <c r="F22" s="62"/>
      <c r="G22" s="62"/>
      <c r="H22" s="122"/>
      <c r="I22" s="2"/>
    </row>
    <row r="23" spans="1:9" ht="12.75" customHeight="1">
      <c r="A23" s="73"/>
      <c r="B23" s="74"/>
      <c r="C23" s="46"/>
      <c r="D23" s="46"/>
      <c r="E23" s="62"/>
      <c r="F23" s="62"/>
      <c r="G23" s="62"/>
      <c r="H23" s="122"/>
      <c r="I23" s="2"/>
    </row>
    <row r="24" spans="1:9" ht="17.25" customHeight="1">
      <c r="A24" s="73"/>
      <c r="B24" s="74"/>
      <c r="C24" s="89" t="s">
        <v>17</v>
      </c>
      <c r="D24" s="90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5"/>
      <c r="B25" s="76"/>
      <c r="C25" s="49" t="s">
        <v>78</v>
      </c>
      <c r="D25" s="50"/>
      <c r="E25" s="5" t="s">
        <v>79</v>
      </c>
      <c r="F25" s="6">
        <v>25000</v>
      </c>
      <c r="G25" s="3">
        <v>1</v>
      </c>
      <c r="H25" s="6">
        <f>F25*G25</f>
        <v>25000</v>
      </c>
      <c r="I25" s="2"/>
    </row>
    <row r="26" spans="1:9" ht="25.15" customHeight="1">
      <c r="A26" s="95" t="s">
        <v>60</v>
      </c>
      <c r="B26" s="96"/>
      <c r="C26" s="78" t="s">
        <v>88</v>
      </c>
      <c r="D26" s="78"/>
      <c r="E26" s="5" t="s">
        <v>80</v>
      </c>
      <c r="F26" s="6">
        <v>155000</v>
      </c>
      <c r="G26" s="3">
        <v>1</v>
      </c>
      <c r="H26" s="6">
        <f>F26*G26</f>
        <v>155000</v>
      </c>
      <c r="I26" s="2"/>
    </row>
    <row r="27" spans="1:9">
      <c r="A27" s="97"/>
      <c r="B27" s="98"/>
      <c r="C27" s="78" t="s">
        <v>89</v>
      </c>
      <c r="D27" s="78"/>
      <c r="E27" s="5" t="s">
        <v>90</v>
      </c>
      <c r="F27" s="6">
        <v>0</v>
      </c>
      <c r="G27" s="3">
        <v>1</v>
      </c>
      <c r="H27" s="6">
        <f t="shared" ref="H27:H33" si="1">F27*G27</f>
        <v>0</v>
      </c>
      <c r="I27" s="2"/>
    </row>
    <row r="28" spans="1:9">
      <c r="A28" s="97"/>
      <c r="B28" s="98"/>
      <c r="C28" s="78" t="s">
        <v>91</v>
      </c>
      <c r="D28" s="78"/>
      <c r="E28" s="5" t="s">
        <v>92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97"/>
      <c r="B29" s="98"/>
      <c r="C29" s="78" t="s">
        <v>94</v>
      </c>
      <c r="D29" s="78"/>
      <c r="E29" s="5" t="s">
        <v>95</v>
      </c>
      <c r="F29" s="6">
        <v>25000</v>
      </c>
      <c r="G29" s="3">
        <v>1</v>
      </c>
      <c r="H29" s="6">
        <f t="shared" si="1"/>
        <v>25000</v>
      </c>
      <c r="I29" s="2"/>
    </row>
    <row r="30" spans="1:9">
      <c r="A30" s="97"/>
      <c r="B30" s="98"/>
      <c r="C30" s="78"/>
      <c r="D30" s="78"/>
      <c r="E30" s="5"/>
      <c r="F30" s="6"/>
      <c r="G30" s="3"/>
      <c r="H30" s="6">
        <f t="shared" si="1"/>
        <v>0</v>
      </c>
      <c r="I30" s="2"/>
    </row>
    <row r="31" spans="1:9">
      <c r="A31" s="97"/>
      <c r="B31" s="98"/>
      <c r="C31" s="78"/>
      <c r="D31" s="78"/>
      <c r="E31" s="5"/>
      <c r="F31" s="6">
        <v>5000</v>
      </c>
      <c r="G31" s="3">
        <v>-1</v>
      </c>
      <c r="H31" s="6">
        <f t="shared" si="1"/>
        <v>-5000</v>
      </c>
      <c r="I31" s="2"/>
    </row>
    <row r="32" spans="1:9" ht="16.5" hidden="1" customHeight="1">
      <c r="A32" s="97"/>
      <c r="B32" s="98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9"/>
      <c r="B33" s="100"/>
      <c r="C33" s="91"/>
      <c r="D33" s="92"/>
      <c r="E33" s="5"/>
      <c r="F33" s="6"/>
      <c r="G33" s="3"/>
      <c r="H33" s="6">
        <f t="shared" si="1"/>
        <v>0</v>
      </c>
      <c r="I33" s="2"/>
    </row>
    <row r="34" spans="1:9" ht="13.5" customHeight="1">
      <c r="A34" s="101" t="s">
        <v>24</v>
      </c>
      <c r="B34" s="102"/>
      <c r="C34" s="85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6"/>
      <c r="E34" s="63">
        <f>SUM(H25:H33)</f>
        <v>200000</v>
      </c>
      <c r="F34" s="64"/>
      <c r="G34" s="64"/>
      <c r="H34" s="120" t="s">
        <v>14</v>
      </c>
      <c r="I34" s="2"/>
    </row>
    <row r="35" spans="1:9" ht="14.25" customHeight="1">
      <c r="A35" s="103"/>
      <c r="B35" s="104"/>
      <c r="C35" s="87"/>
      <c r="D35" s="88"/>
      <c r="E35" s="65"/>
      <c r="F35" s="66"/>
      <c r="G35" s="66"/>
      <c r="H35" s="121"/>
      <c r="I35" s="2"/>
    </row>
    <row r="36" spans="1:9" ht="16.5" customHeight="1">
      <c r="A36" s="93" t="s">
        <v>27</v>
      </c>
      <c r="B36" s="94"/>
      <c r="C36" s="83" t="b">
        <f>IF(F38="카드+현금",Sheet3!C11,IF(F38="현금+카드",Sheet3!C4))</f>
        <v>0</v>
      </c>
      <c r="D36" s="84"/>
      <c r="E36" s="8" t="s">
        <v>4</v>
      </c>
      <c r="F36" s="129">
        <f>SUM(E22,E34)</f>
        <v>1990000</v>
      </c>
      <c r="G36" s="129"/>
      <c r="H36" s="9" t="s">
        <v>14</v>
      </c>
      <c r="I36" s="2"/>
    </row>
    <row r="37" spans="1:9" ht="16.5" customHeight="1">
      <c r="A37" s="93" t="s">
        <v>26</v>
      </c>
      <c r="B37" s="94"/>
      <c r="C37" s="81" t="b">
        <f>IF(F38="카드+현금",Sheet3!C9,IF(F38="현금+카드",Sheet3!C6))</f>
        <v>0</v>
      </c>
      <c r="D37" s="82"/>
      <c r="E37" s="8" t="s">
        <v>15</v>
      </c>
      <c r="F37" s="127">
        <f>F36*1.1-F36</f>
        <v>199000</v>
      </c>
      <c r="G37" s="128"/>
      <c r="H37" s="10"/>
      <c r="I37" s="2"/>
    </row>
    <row r="38" spans="1:9" ht="17.25" customHeight="1">
      <c r="A38" s="93" t="s">
        <v>22</v>
      </c>
      <c r="B38" s="94"/>
      <c r="C38" s="106"/>
      <c r="D38" s="107"/>
      <c r="E38" s="8" t="s">
        <v>21</v>
      </c>
      <c r="F38" s="79" t="s">
        <v>61</v>
      </c>
      <c r="G38" s="80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1" t="s">
        <v>23</v>
      </c>
      <c r="B39" s="102"/>
      <c r="C39" s="108">
        <f>SUM(C36:C37)-C38</f>
        <v>0</v>
      </c>
      <c r="D39" s="109"/>
      <c r="E39" s="21" t="s">
        <v>65</v>
      </c>
      <c r="F39" s="131"/>
      <c r="G39" s="132"/>
      <c r="H39" s="133"/>
      <c r="I39" s="2"/>
    </row>
    <row r="40" spans="1:9" ht="20.25" customHeight="1">
      <c r="A40" s="103"/>
      <c r="B40" s="104"/>
      <c r="C40" s="110"/>
      <c r="D40" s="111"/>
      <c r="E40" s="25" t="s">
        <v>16</v>
      </c>
      <c r="F40" s="130">
        <f>IF(F38="현금(이체X)",F36,IF(F38="웹결제",ROUND(Sheet2!B7,-4),IF(F38="이체 및 현금영수증",F36+F36*10%,IF(F38="이체 및 세금계산서",F36+F36*10%,IF(F38="이체 및 세금계산서",F36+F36*10%,)))))-F39</f>
        <v>2189000</v>
      </c>
      <c r="G40" s="130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44</v>
      </c>
      <c r="G41" s="37"/>
      <c r="H41" s="27">
        <f>F40-(F37+F36)</f>
        <v>0</v>
      </c>
      <c r="I41" s="2"/>
    </row>
    <row r="42" spans="1:9" ht="16.5" customHeight="1">
      <c r="B42" s="35"/>
      <c r="C42" s="2"/>
      <c r="D42" s="2"/>
      <c r="E42" s="105" t="s">
        <v>41</v>
      </c>
      <c r="F42" s="105"/>
      <c r="G42" s="105"/>
      <c r="H42" s="105"/>
      <c r="I42" s="2"/>
    </row>
    <row r="43" spans="1:9">
      <c r="A43" s="36"/>
      <c r="B43" s="36"/>
      <c r="C43" s="2"/>
      <c r="D43" s="2"/>
      <c r="E43" s="105"/>
      <c r="F43" s="105"/>
      <c r="G43" s="105"/>
      <c r="H43" s="105"/>
      <c r="I43" s="2"/>
    </row>
    <row r="44" spans="1:9">
      <c r="C44" s="2"/>
      <c r="D44" s="2"/>
      <c r="E44" s="105"/>
      <c r="F44" s="105"/>
      <c r="G44" s="105"/>
      <c r="H44" s="105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55</v>
      </c>
      <c r="B3" s="36"/>
      <c r="C3" s="36"/>
      <c r="E3" t="s">
        <v>48</v>
      </c>
      <c r="F3">
        <f>Sheet1!F36</f>
        <v>1990000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1639000.0000000002</v>
      </c>
      <c r="D6" t="s">
        <v>51</v>
      </c>
    </row>
    <row r="8" spans="1:7">
      <c r="A8" s="36" t="s">
        <v>56</v>
      </c>
      <c r="B8" s="36"/>
      <c r="C8" s="36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1989999.9999999998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1990000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1990000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2023-10-15T06:05:41Z</cp:lastPrinted>
  <dcterms:created xsi:type="dcterms:W3CDTF">2019-03-28T03:58:09Z</dcterms:created>
  <dcterms:modified xsi:type="dcterms:W3CDTF">2023-11-26T04:37:25Z</dcterms:modified>
</cp:coreProperties>
</file>