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B03E0D14-08B1-4965-A399-ACF17B687B4A}" xr6:coauthVersionLast="47" xr6:coauthVersionMax="47" xr10:uidLastSave="{00000000-0000-0000-0000-000000000000}"/>
  <bookViews>
    <workbookView minimized="1" xWindow="32625" yWindow="1185" windowWidth="21615" windowHeight="151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<sst xmlns="http://schemas.openxmlformats.org/spreadsheetml/2006/main" count="94" uniqueCount="86">
  <si>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</si>
  <si>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</si>
  <si>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</si>
  <si>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</si>
  <si>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</si>
  <si>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</si>
  <si>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</si>
  <si>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</si>
  <si>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</si>
  <si>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</si>
  <si>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</si>
  <si>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</si>
  <si>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</si>
  <si>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</si>
  <si>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</si>
  <si>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</si>
  <si>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</si>
  <si>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</si>
  <si>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</si>
  <si>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</si>
  <si>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</si>
  <si>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</si>
  <si>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</si>
  <si>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</si>
  <si>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</si>
  <si>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</si>
  <si>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</si>
  <si>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</si>
  <si>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</si>
  <si>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</si>
  <si>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</si>
  <si>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</si>
  <si>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</si>
  <si>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</si>
  <si>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</si>
  <si>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</si>
  <si>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</si>
  <si>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</si>
  <si>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</si>
  <si>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</si>
  <si>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</si>
  <si>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</si>
  <si>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</si>
  <si>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</si>
  <si>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</si>
  <si>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</si>
  <si>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</si>
  <si>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</si>
  <si>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</si>
  <si>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</si>
  <si>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</si>
  <si>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</si>
  <si>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</si>
  <si>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</si>
  <si>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</si>
  <si>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</si>
  <si>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</si>
  <si>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</si>
  <si>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</si>
  <si>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</si>
  <si>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</si>
  <si>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</si>
  <si>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</si>
  <si>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</si>
  <si>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</si>
  <si>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</si>
  <si>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</si>
  <si>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3D SSD (250GB)</t>
    <phoneticPr fontId="1" type="noConversion"/>
  </si>
  <si>
    <t>WD BLUE 7200/64M (WD10EZEX, 1TB)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</si>
  <si>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</si>
  <si>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</si>
  <si>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마우스</t>
    <phoneticPr fontId="1" type="noConversion"/>
  </si>
  <si>
    <t>로지텍 G102 블랙 벌크</t>
    <phoneticPr fontId="1" type="noConversion"/>
  </si>
  <si>
    <t>키보드</t>
    <phoneticPr fontId="1" type="noConversion"/>
  </si>
  <si>
    <t>장패드</t>
    <phoneticPr fontId="1" type="noConversion"/>
  </si>
  <si>
    <t>고급 5mm 장패드</t>
    <phoneticPr fontId="1" type="noConversion"/>
  </si>
  <si>
    <t>COX CK200 텐키리스 청축</t>
    <phoneticPr fontId="1" type="noConversion"/>
  </si>
  <si>
    <t>모니터</t>
    <phoneticPr fontId="1" type="noConversion"/>
  </si>
  <si>
    <t>한성 ULTRON 2760G 리얼 144 게이밍 무결점</t>
    <phoneticPr fontId="1" type="noConversion"/>
  </si>
  <si>
    <t>이체 및 현금영수증</t>
  </si>
  <si>
    <t>성기모</t>
    <phoneticPr fontId="1" type="noConversion"/>
  </si>
  <si>
    <t>방문 수령 시간 : 오후 7시</t>
    <phoneticPr fontId="1" type="noConversion"/>
  </si>
  <si>
    <t>무선랜</t>
    <phoneticPr fontId="1" type="noConversion"/>
  </si>
  <si>
    <t>iptime A2000UA 4dbi</t>
    <phoneticPr fontId="1" type="noConversion"/>
  </si>
  <si>
    <t>AMD 라이젠3-3세대 3300X (마티스) (정품)</t>
    <phoneticPr fontId="1" type="noConversion"/>
  </si>
  <si>
    <t>MSI MAG B450M 박격포 맥스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</si>
</sst>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61</v>
      </c>
      <c r="B1" s="26" t="s">
        <v>80</v>
      </c>
      <c r="C1" s="91" t="s">
        <v>46</v>
      </c>
      <c r="D1" s="92"/>
      <c r="E1" s="41"/>
      <c r="F1" s="42"/>
      <c r="G1" s="42"/>
      <c r="H1" s="43"/>
    </row>
    <row r="2" spans="1:9" ht="22.5" customHeight="1">
      <c r="A2" s="18" t="s">
        <v>47</v>
      </c>
      <c r="B2" s="25">
        <v>1050874343</v>
      </c>
      <c r="C2" s="93"/>
      <c r="D2" s="94"/>
      <c r="E2" s="44"/>
      <c r="F2" s="45"/>
      <c r="G2" s="45"/>
      <c r="H2" s="46"/>
    </row>
    <row r="3" spans="1:9" ht="22.5" customHeight="1">
      <c r="A3" s="18" t="s">
        <v>48</v>
      </c>
      <c r="B3" s="19">
        <f ca="1">TODAY()</f>
        <v>45513</v>
      </c>
      <c r="C3" s="18" t="s">
        <v>49</v>
      </c>
      <c r="D3" s="24">
        <f ca="1">TODAY()</f>
        <v>45513</v>
      </c>
      <c r="E3" s="44"/>
      <c r="F3" s="45"/>
      <c r="G3" s="45"/>
      <c r="H3" s="46"/>
    </row>
    <row r="4" spans="1:9" ht="22.5" customHeight="1">
      <c r="A4" s="17" t="s">
        <v>45</v>
      </c>
      <c r="B4" s="95" t="s">
        <v>81</v>
      </c>
      <c r="C4" s="95"/>
      <c r="D4" s="96"/>
      <c r="E4" s="47"/>
      <c r="F4" s="48"/>
      <c r="G4" s="48"/>
      <c r="H4" s="49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3" t="s">
        <v>26</v>
      </c>
      <c r="B6" s="54"/>
      <c r="C6" s="61" t="s">
        <v>84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5.5" customHeight="1">
      <c r="A7" s="55"/>
      <c r="B7" s="56"/>
      <c r="C7" s="61" t="s">
        <v>64</v>
      </c>
      <c r="D7" s="62"/>
      <c r="E7" s="29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5"/>
      <c r="B8" s="56"/>
      <c r="C8" s="61" t="s">
        <v>85</v>
      </c>
      <c r="D8" s="62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5"/>
      <c r="B9" s="56"/>
      <c r="C9" s="61" t="s">
        <v>65</v>
      </c>
      <c r="D9" s="62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5"/>
      <c r="B10" s="56"/>
      <c r="C10" s="61" t="s">
        <v>66</v>
      </c>
      <c r="D10" s="62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5"/>
      <c r="B11" s="56"/>
      <c r="C11" s="61" t="s">
        <v>67</v>
      </c>
      <c r="D11" s="6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5"/>
      <c r="B12" s="56"/>
      <c r="C12" s="61" t="s">
        <v>68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5"/>
      <c r="B13" s="56"/>
      <c r="C13" s="85" t="s">
        <v>63</v>
      </c>
      <c r="D13" s="86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5"/>
      <c r="B14" s="56"/>
      <c r="C14" s="85" t="s">
        <v>69</v>
      </c>
      <c r="D14" s="86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5"/>
      <c r="B15" s="56"/>
      <c r="C15" s="85" t="s">
        <v>70</v>
      </c>
      <c r="D15" s="8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5"/>
      <c r="B16" s="56"/>
      <c r="C16" s="87" t="s">
        <v>63</v>
      </c>
      <c r="D16" s="8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5"/>
      <c r="B17" s="56"/>
      <c r="C17" s="22"/>
      <c r="D17" s="21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5"/>
      <c r="B18" s="56"/>
      <c r="C18" s="89" t="s">
        <v>58</v>
      </c>
      <c r="D18" s="90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5"/>
      <c r="B19" s="56"/>
      <c r="C19" s="107"/>
      <c r="D19" s="108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5"/>
      <c r="B20" s="56"/>
      <c r="C20" s="97" t="s">
        <v>18</v>
      </c>
      <c r="D20" s="97"/>
      <c r="E20" s="66">
        <f>SUM(H6:H19)</f>
        <v>980000</v>
      </c>
      <c r="F20" s="66"/>
      <c r="G20" s="23">
        <v>1</v>
      </c>
      <c r="H20" s="52" t="s">
        <v>20</v>
      </c>
      <c r="I20" s="2"/>
    </row>
    <row r="21" spans="1:9" ht="12.75" customHeight="1">
      <c r="A21" s="55"/>
      <c r="B21" s="56"/>
      <c r="C21" s="97"/>
      <c r="D21" s="97"/>
      <c r="E21" s="66">
        <f>E20*G20</f>
        <v>980000</v>
      </c>
      <c r="F21" s="66"/>
      <c r="G21" s="66"/>
      <c r="H21" s="52"/>
      <c r="I21" s="2"/>
    </row>
    <row r="22" spans="1:9" ht="12.75" customHeight="1">
      <c r="A22" s="55"/>
      <c r="B22" s="56"/>
      <c r="C22" s="97"/>
      <c r="D22" s="97"/>
      <c r="E22" s="66"/>
      <c r="F22" s="66"/>
      <c r="G22" s="66"/>
      <c r="H22" s="52"/>
      <c r="I22" s="2"/>
    </row>
    <row r="23" spans="1:9" ht="17.25" customHeight="1">
      <c r="A23" s="55"/>
      <c r="B23" s="56"/>
      <c r="C23" s="102" t="s">
        <v>23</v>
      </c>
      <c r="D23" s="103"/>
      <c r="E23" s="20" t="s">
        <v>1</v>
      </c>
      <c r="F23" s="20" t="s">
        <v>2</v>
      </c>
      <c r="G23" s="20" t="s">
        <v>3</v>
      </c>
      <c r="H23" s="20"/>
      <c r="I23" s="2"/>
    </row>
    <row r="24" spans="1:9">
      <c r="A24" s="57"/>
      <c r="B24" s="58"/>
      <c r="C24" s="85" t="s">
        <v>72</v>
      </c>
      <c r="D24" s="86"/>
      <c r="E24" s="5" t="s">
        <v>71</v>
      </c>
      <c r="F24" s="6">
        <v>25000</v>
      </c>
      <c r="G24" s="3">
        <v>1</v>
      </c>
      <c r="H24" s="6">
        <f>F24*G24</f>
        <v>25000</v>
      </c>
      <c r="I24" s="2"/>
    </row>
    <row r="25" spans="1:9" ht="16.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104" t="s">
        <v>76</v>
      </c>
      <c r="D25" s="86"/>
      <c r="E25" s="3" t="s">
        <v>73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7"/>
      <c r="B26" s="78"/>
      <c r="C26" s="104" t="s">
        <v>75</v>
      </c>
      <c r="D26" s="8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7"/>
      <c r="B27" s="78"/>
      <c r="C27" s="105" t="s">
        <v>78</v>
      </c>
      <c r="D27" s="106"/>
      <c r="E27" s="5" t="s">
        <v>77</v>
      </c>
      <c r="F27" s="6">
        <v>240000</v>
      </c>
      <c r="G27" s="3">
        <v>1</v>
      </c>
      <c r="H27" s="6">
        <f t="shared" si="1"/>
        <v>240000</v>
      </c>
      <c r="I27" s="2"/>
    </row>
    <row r="28" spans="1:9">
      <c r="A28" s="77"/>
      <c r="B28" s="78"/>
      <c r="C28" s="105" t="s">
        <v>83</v>
      </c>
      <c r="D28" s="106"/>
      <c r="E28" s="5" t="s">
        <v>82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7"/>
      <c r="B29" s="78"/>
      <c r="C29" s="105"/>
      <c r="D29" s="106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34</v>
      </c>
      <c r="B33" s="32"/>
      <c r="C33" s="98" t="str">
        <f>IF(F37="현금(이체X)",Sheet2!C1,IF(F37="카드",Sheet2!C1,IF(F37="이체 및 현금영수증",Sheet2!C1,IF(F37="카드+현금",Sheet2!C2,IF(F37="이체 및 세금계산서",Sheet2!C1)))))</f>
        <v>선택사항</v>
      </c>
      <c r="D33" s="99"/>
      <c r="E33" s="66">
        <f>SUM(H24:H32)</f>
        <v>340000</v>
      </c>
      <c r="F33" s="66"/>
      <c r="G33" s="70"/>
      <c r="H33" s="50" t="s">
        <v>20</v>
      </c>
      <c r="I33" s="2"/>
    </row>
    <row r="34" spans="1:9" ht="14.25" customHeight="1">
      <c r="A34" s="33"/>
      <c r="B34" s="34"/>
      <c r="C34" s="100"/>
      <c r="D34" s="101"/>
      <c r="E34" s="71"/>
      <c r="F34" s="71"/>
      <c r="G34" s="72"/>
      <c r="H34" s="51"/>
      <c r="I34" s="2"/>
    </row>
    <row r="35" spans="1:9" ht="16.5" customHeight="1">
      <c r="A35" s="73" t="s">
        <v>37</v>
      </c>
      <c r="B35" s="74"/>
      <c r="C35" s="83"/>
      <c r="D35" s="84"/>
      <c r="E35" s="8" t="s">
        <v>4</v>
      </c>
      <c r="F35" s="65">
        <f>SUM(E21,E33)</f>
        <v>1320000</v>
      </c>
      <c r="G35" s="65"/>
      <c r="H35" s="9" t="s">
        <v>20</v>
      </c>
      <c r="I35" s="2"/>
    </row>
    <row r="36" spans="1:9" ht="16.5" customHeight="1">
      <c r="A36" s="73" t="s">
        <v>36</v>
      </c>
      <c r="B36" s="74"/>
      <c r="C36" s="8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2"/>
      <c r="E36" s="8" t="s">
        <v>21</v>
      </c>
      <c r="F36" s="63">
        <f>F35*1.1-F35</f>
        <v>132000.00000000023</v>
      </c>
      <c r="G36" s="64"/>
      <c r="H36" s="10"/>
      <c r="I36" s="2"/>
    </row>
    <row r="37" spans="1:9" ht="17.25" customHeight="1">
      <c r="A37" s="73" t="s">
        <v>32</v>
      </c>
      <c r="B37" s="74"/>
      <c r="C37" s="35"/>
      <c r="D37" s="36"/>
      <c r="E37" s="8" t="s">
        <v>31</v>
      </c>
      <c r="F37" s="67" t="s">
        <v>79</v>
      </c>
      <c r="G37" s="68"/>
      <c r="H37" s="11"/>
      <c r="I37" s="2"/>
    </row>
    <row r="38" spans="1:9" ht="19.5" customHeight="1">
      <c r="A38" s="31" t="s">
        <v>33</v>
      </c>
      <c r="B38" s="32"/>
      <c r="C38" s="37">
        <f>SUM(C35:C36)-C37</f>
        <v>0</v>
      </c>
      <c r="D38" s="38"/>
      <c r="E38" s="28" t="s">
        <v>62</v>
      </c>
      <c r="F38" s="67"/>
      <c r="G38" s="68"/>
      <c r="H38" s="69"/>
      <c r="I38" s="2"/>
    </row>
    <row r="39" spans="1:9" ht="20.25" customHeight="1">
      <c r="A39" s="33"/>
      <c r="B39" s="34"/>
      <c r="C39" s="39"/>
      <c r="D39" s="40"/>
      <c r="E39" s="14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1452000</v>
      </c>
      <c r="G39" s="66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38</v>
      </c>
      <c r="D1" s="13" t="s">
        <v>40</v>
      </c>
      <c r="E1" t="s">
        <v>60</v>
      </c>
    </row>
    <row r="2" spans="1:5">
      <c r="A2" t="s">
        <v>28</v>
      </c>
      <c r="B2" t="s">
        <v>20</v>
      </c>
      <c r="C2" t="s">
        <v>43</v>
      </c>
      <c r="D2" t="s">
        <v>39</v>
      </c>
    </row>
    <row r="3" spans="1:5">
      <c r="A3" t="s">
        <v>29</v>
      </c>
      <c r="B3" t="s">
        <v>35</v>
      </c>
      <c r="D3" s="16" t="s">
        <v>41</v>
      </c>
    </row>
    <row r="4" spans="1:5">
      <c r="A4" t="s">
        <v>30</v>
      </c>
      <c r="B4" s="12">
        <f>Sheet1!F35-(Sheet1!C35)</f>
        <v>1320000</v>
      </c>
    </row>
    <row r="5" spans="1:5">
      <c r="A5" t="s">
        <v>44</v>
      </c>
      <c r="B5">
        <f>B4*1.13</f>
        <v>1491599.9999999998</v>
      </c>
    </row>
    <row r="6" spans="1:5">
      <c r="A6" t="s">
        <v>42</v>
      </c>
    </row>
    <row r="7" spans="1:5">
      <c r="A7" t="s">
        <v>19</v>
      </c>
      <c r="B7" s="12">
        <v>60000</v>
      </c>
    </row>
    <row r="8" spans="1:5">
      <c r="A8" t="s">
        <v>53</v>
      </c>
      <c r="B8" s="12">
        <v>70000</v>
      </c>
    </row>
    <row r="9" spans="1:5">
      <c r="A9" t="s">
        <v>51</v>
      </c>
      <c r="B9" s="12">
        <v>80000</v>
      </c>
    </row>
    <row r="10" spans="1:5">
      <c r="A10" t="s">
        <v>52</v>
      </c>
      <c r="B10" s="12">
        <v>100000</v>
      </c>
    </row>
    <row r="11" spans="1:5">
      <c r="A11" t="s">
        <v>55</v>
      </c>
      <c r="B11" s="12">
        <v>151200</v>
      </c>
    </row>
    <row r="12" spans="1:5">
      <c r="A12" t="s">
        <v>54</v>
      </c>
      <c r="B12" s="12">
        <v>188000</v>
      </c>
    </row>
    <row r="13" spans="1:5">
      <c r="A13" t="s">
        <v>56</v>
      </c>
      <c r="B13" s="12">
        <v>194290</v>
      </c>
    </row>
    <row r="14" spans="1:5">
      <c r="A14" t="s">
        <v>57</v>
      </c>
      <c r="B14" s="12">
        <v>359000</v>
      </c>
    </row>
    <row r="15" spans="1:5">
      <c r="A15" t="s">
        <v>59</v>
      </c>
    </row>
    <row r="16" spans="1:5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2020-06-06T07:29:47Z</cp:lastPrinted>
  <dcterms:created xsi:type="dcterms:W3CDTF">2019-03-28T03:58:09Z</dcterms:created>
  <dcterms:modified xsi:type="dcterms:W3CDTF">2024-08-09T02:10:13Z</dcterms:modified>
</cp:coreProperties>
</file>