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9" documentId="8_{AE9A6723-5CCA-4EC9-BBA4-9F381944A11D}" xr6:coauthVersionLast="47" xr6:coauthVersionMax="47" xr10:uidLastSave="{0D4E345F-EEDE-4BBB-AB1E-F6898C498632}"/>
  <bookViews>
    <workbookView xWindow="6060" yWindow="1410" windowWidth="21600" windowHeight="113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<sst xmlns="http://schemas.openxmlformats.org/spreadsheetml/2006/main" count="110" uniqueCount="97">
  <si>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</si>
  <si>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</si>
  <si>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</si>
  <si>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</si>
  <si>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</si>
  <si>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</si>
  <si>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</si>
  <si>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</si>
  <si>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</si>
  <si>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</si>
  <si>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</si>
  <si>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</si>
  <si>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</si>
  <si>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</si>
  <si>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</si>
  <si>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</si>
  <si>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</si>
  <si>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</si>
  <si>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</si>
  <si>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</si>
  <si>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</si>
  <si>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</si>
  <si>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</si>
  <si>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</si>
  <si>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</si>
  <si>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</si>
  <si>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</si>
  <si>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</si>
  <si>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</si>
  <si>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</si>
  <si>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</si>
  <si>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</si>
  <si>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</si>
  <si>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</si>
  <si>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</si>
  <si>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</si>
  <si>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</si>
  <si>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</si>
  <si>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</si>
  <si>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</si>
  <si>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</si>
  <si>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</si>
  <si>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</si>
  <si>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</si>
  <si>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</si>
  <si>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</si>
  <si>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</si>
  <si>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</si>
  <si>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</si>
  <si>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</si>
  <si>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</si>
  <si>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</si>
  <si>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</si>
  <si>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</si>
  <si>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</si>
  <si>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</si>
  <si>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</si>
  <si>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</si>
  <si>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</si>
  <si>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</si>
  <si>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</si>
  <si>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</si>
  <si>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</si>
  <si>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</si>
  <si>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</si>
  <si>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</si>
  <si>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</si>
  <si>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</si>
  <si>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</si>
  <si>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</si>
  <si>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</si>
  <si>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</si>
  <si>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</si>
  <si>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</si>
  <si>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코어i9-14세대 14900K (랩터레이크 리프레시) (정품)</t>
    <phoneticPr fontId="1" type="noConversion"/>
  </si>
  <si>
    <t>NZXT F140 RGB CORE White (2PACK/Controller)</t>
    <phoneticPr fontId="1" type="noConversion"/>
  </si>
  <si>
    <t>NZXT F120 RGB CORE White (1PACK)</t>
    <phoneticPr fontId="1" type="noConversion"/>
  </si>
  <si>
    <t>GIGABYTE Z790 AERO G 제이씨현</t>
    <phoneticPr fontId="1" type="noConversion"/>
  </si>
  <si>
    <t>VGA</t>
    <phoneticPr fontId="1" type="noConversion"/>
  </si>
  <si>
    <t>SK하이닉스 Platinum P41 M.2 NVMe (2TB)</t>
    <phoneticPr fontId="1" type="noConversion"/>
  </si>
  <si>
    <t>/</t>
    <phoneticPr fontId="1" type="noConversion"/>
  </si>
  <si>
    <t>SuperFlower SF-1000F14PE LEADEX VI PRO PLATINUM WHITE (PCIE 5) 개선버전</t>
    <phoneticPr fontId="1" type="noConversion"/>
  </si>
  <si>
    <t xml:space="preserve">NZXT KRAKEN 360 RGB (WHITE) </t>
    <phoneticPr fontId="1" type="noConversion"/>
  </si>
  <si>
    <t>HYTE Y60 (스노우 화이트) (개별발주)</t>
    <phoneticPr fontId="1" type="noConversion"/>
  </si>
  <si>
    <t>TeamGroup T-Force DDR5-5600 CL36 Delta RGB 화이트 패키지 서린 (32GB(16Gx2)) (개별발주)</t>
    <phoneticPr fontId="1" type="noConversion"/>
  </si>
  <si>
    <t>자동차 퀵 배송 의뢰</t>
    <phoneticPr fontId="1" type="noConversion"/>
  </si>
  <si>
    <t>서창교(채널고객님)게임용</t>
    <phoneticPr fontId="1" type="noConversion"/>
  </si>
  <si>
    <t>수원시 권선구 호매실동  평일3-5일안내</t>
    <phoneticPr fontId="1" type="noConversion"/>
  </si>
  <si>
    <t>배송비</t>
    <phoneticPr fontId="1" type="noConversion"/>
  </si>
  <si>
    <t>GIGABYTE 지포스 RTX 4080 AERO OC D6X 16GB 제이씨현</t>
    <phoneticPr fontId="1" type="noConversion"/>
  </si>
  <si>
    <t>1700xx LGA-BCF 씨피유키트 서비스</t>
    <phoneticPr fontId="1" type="noConversion"/>
  </si>
  <si>
    <t>키트</t>
    <phoneticPr fontId="1" type="noConversion"/>
  </si>
  <si>
    <t>선입금</t>
    <phoneticPr fontId="1" type="noConversion"/>
  </si>
  <si>
    <t>배송비</t>
    <phoneticPr fontId="1" type="noConversion"/>
  </si>
  <si>
    <t xml:space="preserve">리안리 STRIMER PLUS V2 RGB 24핀 케이블 </t>
    <phoneticPr fontId="1" type="noConversion"/>
  </si>
  <si>
    <t>슬리빙</t>
    <phoneticPr fontId="1" type="noConversion"/>
  </si>
  <si>
    <t>선입금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</si>
</sst>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86</v>
      </c>
      <c r="C1" s="38" t="s">
        <v>61</v>
      </c>
      <c r="D1" s="39"/>
      <c r="E1" s="113"/>
      <c r="F1" s="114"/>
      <c r="G1" s="114"/>
      <c r="H1" s="115"/>
    </row>
    <row r="2" spans="1:9" ht="22.5" customHeight="1">
      <c r="A2" s="15" t="s">
        <v>33</v>
      </c>
      <c r="B2" s="29">
        <v>1097622545</v>
      </c>
      <c r="C2" s="40"/>
      <c r="D2" s="41"/>
      <c r="E2" s="116"/>
      <c r="F2" s="36"/>
      <c r="G2" s="36"/>
      <c r="H2" s="117"/>
    </row>
    <row r="3" spans="1:9" ht="22.5" customHeight="1">
      <c r="A3" s="15" t="s">
        <v>34</v>
      </c>
      <c r="B3" s="16">
        <f ca="1">TODAY()</f>
        <v>45256</v>
      </c>
      <c r="C3" s="15" t="s">
        <v>35</v>
      </c>
      <c r="D3" s="18"/>
      <c r="E3" s="116"/>
      <c r="F3" s="36"/>
      <c r="G3" s="36"/>
      <c r="H3" s="117"/>
    </row>
    <row r="4" spans="1:9" ht="22.5" customHeight="1">
      <c r="A4" s="14" t="s">
        <v>32</v>
      </c>
      <c r="B4" s="44" t="s">
        <v>87</v>
      </c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60</v>
      </c>
      <c r="B6" s="69"/>
      <c r="C6" s="55" t="s">
        <v>74</v>
      </c>
      <c r="D6" s="56"/>
      <c r="E6" s="3" t="s">
        <v>6</v>
      </c>
      <c r="F6" s="6">
        <v>810000</v>
      </c>
      <c r="G6" s="3">
        <v>1</v>
      </c>
      <c r="H6" s="6">
        <f>F6*G6</f>
        <v>810000</v>
      </c>
      <c r="I6" s="2"/>
    </row>
    <row r="7" spans="1:9" ht="24" customHeight="1">
      <c r="A7" s="70"/>
      <c r="B7" s="71"/>
      <c r="C7" s="55" t="s">
        <v>82</v>
      </c>
      <c r="D7" s="56"/>
      <c r="E7" s="22" t="s">
        <v>10</v>
      </c>
      <c r="F7" s="6">
        <v>315000</v>
      </c>
      <c r="G7" s="3">
        <v>1</v>
      </c>
      <c r="H7" s="6">
        <f t="shared" ref="H7:H20" si="0">F7*G7</f>
        <v>315000</v>
      </c>
      <c r="I7" s="2"/>
    </row>
    <row r="8" spans="1:9" ht="25.5" customHeight="1">
      <c r="A8" s="70"/>
      <c r="B8" s="71"/>
      <c r="C8" s="124" t="s">
        <v>75</v>
      </c>
      <c r="D8" s="125"/>
      <c r="E8" s="3" t="s">
        <v>67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70"/>
      <c r="B9" s="71"/>
      <c r="C9" s="55" t="s">
        <v>84</v>
      </c>
      <c r="D9" s="56"/>
      <c r="E9" s="3" t="s">
        <v>8</v>
      </c>
      <c r="F9" s="6">
        <v>150000</v>
      </c>
      <c r="G9" s="3">
        <v>1</v>
      </c>
      <c r="H9" s="6">
        <f t="shared" si="0"/>
        <v>150000</v>
      </c>
      <c r="I9" s="2"/>
    </row>
    <row r="10" spans="1:9" ht="24" customHeight="1">
      <c r="A10" s="70"/>
      <c r="B10" s="71"/>
      <c r="C10" s="55" t="s">
        <v>77</v>
      </c>
      <c r="D10" s="56"/>
      <c r="E10" s="3" t="s">
        <v>7</v>
      </c>
      <c r="F10" s="6">
        <v>455000</v>
      </c>
      <c r="G10" s="3">
        <v>1</v>
      </c>
      <c r="H10" s="6">
        <f t="shared" si="0"/>
        <v>455000</v>
      </c>
      <c r="I10" s="2"/>
    </row>
    <row r="11" spans="1:9" ht="24" customHeight="1">
      <c r="A11" s="70"/>
      <c r="B11" s="71"/>
      <c r="C11" s="57" t="s">
        <v>89</v>
      </c>
      <c r="D11" s="58"/>
      <c r="E11" s="3" t="s">
        <v>78</v>
      </c>
      <c r="F11" s="6">
        <v>1840000</v>
      </c>
      <c r="G11" s="3">
        <v>1</v>
      </c>
      <c r="H11" s="6">
        <f t="shared" si="0"/>
        <v>1840000</v>
      </c>
      <c r="I11" s="2"/>
    </row>
    <row r="12" spans="1:9" ht="24" customHeight="1">
      <c r="A12" s="70"/>
      <c r="B12" s="71"/>
      <c r="C12" s="59" t="s">
        <v>79</v>
      </c>
      <c r="D12" s="56"/>
      <c r="E12" s="3" t="s">
        <v>9</v>
      </c>
      <c r="F12" s="6">
        <v>250000</v>
      </c>
      <c r="G12" s="3">
        <v>1</v>
      </c>
      <c r="H12" s="6">
        <f t="shared" si="0"/>
        <v>250000</v>
      </c>
      <c r="I12" s="2"/>
    </row>
    <row r="13" spans="1:9">
      <c r="A13" s="70"/>
      <c r="B13" s="71"/>
      <c r="C13" s="51" t="s">
        <v>80</v>
      </c>
      <c r="D13" s="60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51" t="s">
        <v>83</v>
      </c>
      <c r="D14" s="60"/>
      <c r="E14" s="3" t="s">
        <v>65</v>
      </c>
      <c r="F14" s="6">
        <v>289000</v>
      </c>
      <c r="G14" s="3">
        <v>1</v>
      </c>
      <c r="H14" s="6">
        <f t="shared" si="0"/>
        <v>289000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66</v>
      </c>
      <c r="F15" s="6">
        <v>220000</v>
      </c>
      <c r="G15" s="3">
        <v>1</v>
      </c>
      <c r="H15" s="6">
        <f t="shared" si="0"/>
        <v>220000</v>
      </c>
      <c r="I15" s="2"/>
    </row>
    <row r="16" spans="1:9" ht="24" customHeight="1">
      <c r="A16" s="70"/>
      <c r="B16" s="71"/>
      <c r="C16" s="51" t="s">
        <v>76</v>
      </c>
      <c r="D16" s="52"/>
      <c r="E16" s="3" t="s">
        <v>67</v>
      </c>
      <c r="F16" s="6">
        <v>31000</v>
      </c>
      <c r="G16" s="3">
        <v>1</v>
      </c>
      <c r="H16" s="6">
        <f t="shared" si="0"/>
        <v>31000</v>
      </c>
      <c r="I16" s="2"/>
    </row>
    <row r="17" spans="1:9">
      <c r="A17" s="70"/>
      <c r="B17" s="71"/>
      <c r="C17" s="61" t="s">
        <v>69</v>
      </c>
      <c r="D17" s="62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70"/>
      <c r="B18" s="71"/>
      <c r="C18" s="78" t="s">
        <v>70</v>
      </c>
      <c r="D18" s="62"/>
      <c r="E18" s="4" t="s">
        <v>72</v>
      </c>
      <c r="F18" s="7"/>
      <c r="G18" s="4"/>
      <c r="H18" s="6"/>
      <c r="I18" s="2"/>
    </row>
    <row r="19" spans="1:9">
      <c r="A19" s="70"/>
      <c r="B19" s="71"/>
      <c r="C19" s="53" t="s">
        <v>71</v>
      </c>
      <c r="D19" s="54"/>
      <c r="E19" s="3" t="s">
        <v>73</v>
      </c>
      <c r="F19" s="7">
        <v>1000</v>
      </c>
      <c r="G19" s="4">
        <v>-1</v>
      </c>
      <c r="H19" s="6">
        <f t="shared" si="0"/>
        <v>-1000</v>
      </c>
      <c r="I19" s="2"/>
    </row>
    <row r="20" spans="1:9">
      <c r="A20" s="70"/>
      <c r="B20" s="71"/>
      <c r="C20" s="47" t="s">
        <v>92</v>
      </c>
      <c r="D20" s="48"/>
      <c r="E20" s="4" t="s">
        <v>96</v>
      </c>
      <c r="F20" s="7">
        <v>4550000</v>
      </c>
      <c r="G20" s="4">
        <v>-1</v>
      </c>
      <c r="H20" s="6">
        <f t="shared" si="0"/>
        <v>-4550000</v>
      </c>
      <c r="I20" s="2"/>
    </row>
    <row r="21" spans="1:9" ht="12.75" customHeight="1">
      <c r="A21" s="72" t="s">
        <v>63</v>
      </c>
      <c r="B21" s="73"/>
      <c r="C21" s="46" t="s">
        <v>11</v>
      </c>
      <c r="D21" s="46"/>
      <c r="E21" s="63">
        <f>SUM(H6:H20)</f>
        <v>0</v>
      </c>
      <c r="F21" s="63"/>
      <c r="G21" s="24">
        <v>1</v>
      </c>
      <c r="H21" s="123" t="s">
        <v>13</v>
      </c>
      <c r="I21" s="2"/>
    </row>
    <row r="22" spans="1:9" ht="12.75" customHeight="1">
      <c r="A22" s="74"/>
      <c r="B22" s="75"/>
      <c r="C22" s="46"/>
      <c r="D22" s="46"/>
      <c r="E22" s="63">
        <f>E21*G21</f>
        <v>0</v>
      </c>
      <c r="F22" s="63"/>
      <c r="G22" s="63"/>
      <c r="H22" s="123"/>
      <c r="I22" s="2"/>
    </row>
    <row r="23" spans="1:9" ht="12.75" customHeight="1">
      <c r="A23" s="74"/>
      <c r="B23" s="75"/>
      <c r="C23" s="46"/>
      <c r="D23" s="46"/>
      <c r="E23" s="63"/>
      <c r="F23" s="63"/>
      <c r="G23" s="63"/>
      <c r="H23" s="123"/>
      <c r="I23" s="2"/>
    </row>
    <row r="24" spans="1:9" ht="17.25" customHeight="1">
      <c r="A24" s="74"/>
      <c r="B24" s="75"/>
      <c r="C24" s="90" t="s">
        <v>16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51" t="s">
        <v>85</v>
      </c>
      <c r="D25" s="60"/>
      <c r="E25" s="5" t="s">
        <v>88</v>
      </c>
      <c r="F25" s="6">
        <v>50000</v>
      </c>
      <c r="G25" s="3">
        <v>1</v>
      </c>
      <c r="H25" s="6">
        <f>F25*G25</f>
        <v>50000</v>
      </c>
      <c r="I25" s="2"/>
    </row>
    <row r="26" spans="1:9" ht="25.15" customHeight="1">
      <c r="A26" s="96" t="s">
        <v>58</v>
      </c>
      <c r="B26" s="97"/>
      <c r="E26" s="5"/>
      <c r="F26" s="6"/>
      <c r="G26" s="3"/>
      <c r="H26" s="6">
        <f>F26*G26</f>
        <v>0</v>
      </c>
      <c r="I26" s="2"/>
    </row>
    <row r="27" spans="1:9">
      <c r="A27" s="98"/>
      <c r="B27" s="99"/>
      <c r="C27" s="79" t="s">
        <v>90</v>
      </c>
      <c r="D27" s="79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98"/>
      <c r="B28" s="99"/>
      <c r="C28" s="79" t="s">
        <v>94</v>
      </c>
      <c r="D28" s="79"/>
      <c r="E28" s="5" t="s">
        <v>95</v>
      </c>
      <c r="F28" s="6">
        <v>98000</v>
      </c>
      <c r="G28" s="3">
        <v>1</v>
      </c>
      <c r="H28" s="6">
        <f t="shared" si="1"/>
        <v>98000</v>
      </c>
      <c r="I28" s="2"/>
    </row>
    <row r="29" spans="1:9">
      <c r="A29" s="98"/>
      <c r="B29" s="99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79"/>
      <c r="D30" s="79"/>
      <c r="E30" s="5"/>
      <c r="F30" s="6">
        <v>98000</v>
      </c>
      <c r="G30" s="3">
        <v>-1</v>
      </c>
      <c r="H30" s="6">
        <f t="shared" si="1"/>
        <v>-98000</v>
      </c>
      <c r="I30" s="2"/>
    </row>
    <row r="31" spans="1:9">
      <c r="A31" s="98"/>
      <c r="B31" s="99"/>
      <c r="C31" s="79"/>
      <c r="D31" s="79"/>
      <c r="E31" s="5" t="s">
        <v>93</v>
      </c>
      <c r="F31" s="6">
        <v>50000</v>
      </c>
      <c r="G31" s="3">
        <v>-1</v>
      </c>
      <c r="H31" s="6">
        <f t="shared" si="1"/>
        <v>-50000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23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1" t="s">
        <v>13</v>
      </c>
      <c r="I34" s="2"/>
    </row>
    <row r="35" spans="1:9" ht="14.25" customHeight="1">
      <c r="A35" s="104"/>
      <c r="B35" s="105"/>
      <c r="C35" s="88"/>
      <c r="D35" s="89"/>
      <c r="E35" s="66"/>
      <c r="F35" s="67"/>
      <c r="G35" s="67"/>
      <c r="H35" s="122"/>
      <c r="I35" s="2"/>
    </row>
    <row r="36" spans="1:9" ht="16.5" customHeight="1">
      <c r="A36" s="94" t="s">
        <v>26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8">
        <f>SUM(E22,E34)</f>
        <v>0</v>
      </c>
      <c r="G36" s="128"/>
      <c r="H36" s="9" t="s">
        <v>13</v>
      </c>
      <c r="I36" s="2"/>
    </row>
    <row r="37" spans="1:9" ht="16.5" customHeight="1">
      <c r="A37" s="94" t="s">
        <v>25</v>
      </c>
      <c r="B37" s="95"/>
      <c r="C37" s="82" t="b">
        <f>IF(F38="카드+현금",Sheet3!C9,IF(F38="현금+카드",Sheet3!C6))</f>
        <v>0</v>
      </c>
      <c r="D37" s="83"/>
      <c r="E37" s="8" t="s">
        <v>14</v>
      </c>
      <c r="F37" s="126">
        <f>F36*1.1-F36</f>
        <v>0</v>
      </c>
      <c r="G37" s="127"/>
      <c r="H37" s="10"/>
      <c r="I37" s="2"/>
    </row>
    <row r="38" spans="1:9" ht="17.25" customHeight="1">
      <c r="A38" s="94" t="s">
        <v>21</v>
      </c>
      <c r="B38" s="95"/>
      <c r="C38" s="107"/>
      <c r="D38" s="108"/>
      <c r="E38" s="8" t="s">
        <v>20</v>
      </c>
      <c r="F38" s="80" t="s">
        <v>59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22</v>
      </c>
      <c r="B39" s="103"/>
      <c r="C39" s="109">
        <f>SUM(C36:C37)-C38</f>
        <v>0</v>
      </c>
      <c r="D39" s="110"/>
      <c r="E39" s="21" t="s">
        <v>62</v>
      </c>
      <c r="F39" s="130"/>
      <c r="G39" s="131"/>
      <c r="H39" s="132"/>
      <c r="I39" s="2"/>
    </row>
    <row r="40" spans="1:9" ht="20.25" customHeight="1">
      <c r="A40" s="104"/>
      <c r="B40" s="105"/>
      <c r="C40" s="111"/>
      <c r="D40" s="112"/>
      <c r="E40" s="25" t="s">
        <v>15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43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6" t="s">
        <v>40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6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53</v>
      </c>
      <c r="B3" s="36"/>
      <c r="C3" s="36"/>
      <c r="E3" t="s">
        <v>46</v>
      </c>
      <c r="F3">
        <f>Sheet1!F36</f>
        <v>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-550000</v>
      </c>
      <c r="D6" t="s">
        <v>49</v>
      </c>
    </row>
    <row r="8" spans="1:7">
      <c r="A8" s="36" t="s">
        <v>54</v>
      </c>
      <c r="B8" s="36"/>
      <c r="C8" s="36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41</v>
      </c>
      <c r="B2" t="s">
        <v>13</v>
      </c>
      <c r="C2" s="20" t="s">
        <v>57</v>
      </c>
      <c r="D2" t="s">
        <v>28</v>
      </c>
    </row>
    <row r="3" spans="1:5">
      <c r="A3" t="s">
        <v>18</v>
      </c>
      <c r="B3" t="s">
        <v>24</v>
      </c>
      <c r="C3" s="20" t="s">
        <v>56</v>
      </c>
      <c r="D3" s="13" t="s">
        <v>30</v>
      </c>
    </row>
    <row r="4" spans="1:5">
      <c r="A4" t="s">
        <v>19</v>
      </c>
      <c r="B4" s="11">
        <f>Sheet1!F36-(Sheet1!C36)</f>
        <v>0</v>
      </c>
    </row>
    <row r="5" spans="1:5">
      <c r="A5" t="s">
        <v>55</v>
      </c>
      <c r="B5" s="11"/>
    </row>
    <row r="6" spans="1:5">
      <c r="A6" t="s">
        <v>31</v>
      </c>
    </row>
    <row r="7" spans="1:5">
      <c r="A7" t="s">
        <v>42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2023-11-19T06:51:28Z</cp:lastPrinted>
  <dcterms:created xsi:type="dcterms:W3CDTF">2019-03-28T03:58:09Z</dcterms:created>
  <dcterms:modified xsi:type="dcterms:W3CDTF">2023-11-26T09:24:22Z</dcterms:modified>
</cp:coreProperties>
</file>