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E98647C-E6C1-4A47-B20E-7C7578AE6EBE}" xr6:coauthVersionLast="47" xr6:coauthVersionMax="47" xr10:uidLastSave="{00000000-0000-0000-0000-000000000000}"/>
  <bookViews>
    <workbookView xWindow="8775" yWindow="915" windowWidth="14925" windowHeight="14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<sst xmlns="http://schemas.openxmlformats.org/spreadsheetml/2006/main" count="108" uniqueCount="96">
  <si>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</si>
  <si>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</si>
  <si>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</si>
  <si>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</si>
  <si>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</si>
  <si>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</si>
  <si>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</si>
  <si>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</si>
  <si>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</si>
  <si>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</si>
  <si>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</si>
  <si>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</si>
  <si>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</si>
  <si>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</si>
  <si>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</si>
  <si>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</si>
  <si>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</si>
  <si>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</si>
  <si>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</si>
  <si>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</si>
  <si>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</si>
  <si>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</si>
  <si>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</si>
  <si>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</si>
  <si>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</si>
  <si>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</si>
  <si>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</si>
  <si>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</si>
  <si>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</si>
  <si>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</si>
  <si>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</si>
  <si>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</si>
  <si>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</si>
  <si>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</si>
  <si>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</si>
  <si>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</si>
  <si>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</si>
  <si>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</si>
  <si>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</si>
  <si>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</si>
  <si>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</si>
  <si>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</si>
  <si>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</si>
  <si>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</si>
  <si>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</si>
  <si>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</si>
  <si>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</si>
  <si>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</si>
  <si>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</si>
  <si>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</si>
  <si>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</si>
  <si>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</si>
  <si>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</si>
  <si>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</si>
  <si>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</si>
  <si>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</si>
  <si>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</si>
  <si>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</si>
  <si>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</si>
  <si>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</si>
  <si>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</si>
  <si>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</si>
  <si>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</si>
  <si>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</si>
  <si>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</si>
  <si>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</si>
  <si>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</si>
  <si>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</si>
  <si>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</si>
  <si>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</si>
  <si>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</si>
  <si>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</si>
  <si>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</si>
  <si>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</si>
  <si>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 Classic II 풀체인지 600W 80PLUS브론즈 ATX3.1</t>
    <phoneticPr fontId="1" type="noConversion"/>
  </si>
  <si>
    <t>모니터</t>
    <phoneticPr fontId="1" type="noConversion"/>
  </si>
  <si>
    <t>키보드</t>
    <phoneticPr fontId="1" type="noConversion"/>
  </si>
  <si>
    <t>장패드</t>
    <phoneticPr fontId="1" type="noConversion"/>
  </si>
  <si>
    <t>랜선</t>
    <phoneticPr fontId="1" type="noConversion"/>
  </si>
  <si>
    <t>김경호 고객님 (따님)</t>
    <phoneticPr fontId="1" type="noConversion"/>
  </si>
  <si>
    <t>인텔 코어i3-12세대 12100 4코어12쓰레드</t>
    <phoneticPr fontId="1" type="noConversion"/>
  </si>
  <si>
    <t>인텔 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</si>
  <si>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</si>
  <si>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</si>
  <si>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인텔 UHD 내장그래픽</t>
    <phoneticPr fontId="1" type="noConversion"/>
  </si>
  <si>
    <t>Western Digital WD Blue SN580 M.2 NVMe (500GB)</t>
    <phoneticPr fontId="1" type="noConversion"/>
  </si>
  <si>
    <t>무선 합본셋트 서비스 (화이트)</t>
    <phoneticPr fontId="1" type="noConversion"/>
  </si>
  <si>
    <t>사운드바 +블루투스 동글이 서비스</t>
    <phoneticPr fontId="1" type="noConversion"/>
  </si>
  <si>
    <t>게이밍 장패드</t>
    <phoneticPr fontId="1" type="noConversion"/>
  </si>
  <si>
    <t>스피커</t>
    <phoneticPr fontId="1" type="noConversion"/>
  </si>
  <si>
    <t>LG 27MN430HW</t>
    <phoneticPr fontId="1" type="noConversion"/>
  </si>
  <si>
    <t>앱코 U20M 큐빅 미니 (화이트)</t>
    <phoneticPr fontId="1" type="noConversion"/>
  </si>
  <si>
    <t xml:space="preserve">칼국수 랜케이블 3M </t>
    <phoneticPr fontId="1" type="noConversion"/>
  </si>
  <si>
    <t>공부용    5월15일 방문</t>
    <phoneticPr fontId="1" type="noConversion"/>
  </si>
  <si>
    <t>계약금 (수령시 잔금 치르시는걸로 )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</si>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</sst>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3" t="s">
        <v>69</v>
      </c>
      <c r="D1" s="44"/>
      <c r="E1" s="119"/>
      <c r="F1" s="120"/>
      <c r="G1" s="120"/>
      <c r="H1" s="121"/>
    </row>
    <row r="2" spans="1:9" ht="22.5" customHeight="1">
      <c r="A2" s="15" t="s">
        <v>34</v>
      </c>
      <c r="B2" s="16">
        <v>1039237378</v>
      </c>
      <c r="C2" s="45"/>
      <c r="D2" s="46"/>
      <c r="E2" s="122"/>
      <c r="F2" s="123"/>
      <c r="G2" s="123"/>
      <c r="H2" s="124"/>
    </row>
    <row r="3" spans="1:9" ht="22.5" customHeight="1">
      <c r="A3" s="15" t="s">
        <v>35</v>
      </c>
      <c r="B3" s="17">
        <f ca="1">TODAY()</f>
        <v>45788</v>
      </c>
      <c r="C3" s="15" t="s">
        <v>36</v>
      </c>
      <c r="D3" s="18"/>
      <c r="E3" s="122"/>
      <c r="F3" s="123"/>
      <c r="G3" s="123"/>
      <c r="H3" s="124"/>
    </row>
    <row r="4" spans="1:9" ht="22.5" customHeight="1">
      <c r="A4" s="19" t="s">
        <v>33</v>
      </c>
      <c r="B4" s="49" t="s">
        <v>93</v>
      </c>
      <c r="C4" s="49"/>
      <c r="D4" s="50"/>
      <c r="E4" s="125"/>
      <c r="F4" s="126"/>
      <c r="G4" s="126"/>
      <c r="H4" s="127"/>
    </row>
    <row r="5" spans="1:9">
      <c r="A5" s="47" t="s">
        <v>0</v>
      </c>
      <c r="B5" s="48"/>
      <c r="C5" s="47" t="s">
        <v>5</v>
      </c>
      <c r="D5" s="48"/>
      <c r="E5" s="20" t="s">
        <v>1</v>
      </c>
      <c r="F5" s="20"/>
      <c r="G5" s="20"/>
      <c r="H5" s="20" t="s">
        <v>4</v>
      </c>
    </row>
    <row r="6" spans="1:9" ht="24" customHeight="1">
      <c r="A6" s="74" t="s">
        <v>70</v>
      </c>
      <c r="B6" s="75"/>
      <c r="C6" s="60" t="s">
        <v>80</v>
      </c>
      <c r="D6" s="61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6"/>
      <c r="B7" s="77"/>
      <c r="C7" s="60" t="s">
        <v>81</v>
      </c>
      <c r="D7" s="61"/>
      <c r="E7" s="23" t="s">
        <v>11</v>
      </c>
      <c r="F7" s="22">
        <v>0</v>
      </c>
      <c r="G7" s="21">
        <v>1</v>
      </c>
      <c r="H7" s="22">
        <f t="shared" ref="H7:H20" si="0">F7*G7</f>
        <v>0</v>
      </c>
      <c r="I7" s="1"/>
    </row>
    <row r="8" spans="1:9" ht="25.5" customHeight="1">
      <c r="A8" s="76"/>
      <c r="B8" s="77"/>
      <c r="C8" s="131" t="s">
        <v>82</v>
      </c>
      <c r="D8" s="132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6"/>
      <c r="B9" s="77"/>
      <c r="C9" s="60" t="s">
        <v>83</v>
      </c>
      <c r="D9" s="61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6"/>
      <c r="B10" s="77"/>
      <c r="C10" s="60" t="s">
        <v>84</v>
      </c>
      <c r="D10" s="61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6"/>
      <c r="B11" s="77"/>
      <c r="C11" s="62"/>
      <c r="D11" s="6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6"/>
      <c r="B12" s="77"/>
      <c r="C12" s="64" t="s">
        <v>85</v>
      </c>
      <c r="D12" s="61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6"/>
      <c r="B13" s="77"/>
      <c r="C13" s="54"/>
      <c r="D13" s="5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6"/>
      <c r="B14" s="77"/>
      <c r="C14" s="65" t="s">
        <v>91</v>
      </c>
      <c r="D14" s="66"/>
      <c r="E14" s="40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76"/>
      <c r="B15" s="77"/>
      <c r="C15" s="54" t="s">
        <v>74</v>
      </c>
      <c r="D15" s="55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6"/>
      <c r="B16" s="77"/>
      <c r="C16" s="56"/>
      <c r="D16" s="57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6"/>
      <c r="B19" s="77"/>
      <c r="C19" s="58" t="s">
        <v>73</v>
      </c>
      <c r="D19" s="59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6"/>
      <c r="B20" s="77"/>
      <c r="C20" s="52"/>
      <c r="D20" s="53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8" t="s">
        <v>61</v>
      </c>
      <c r="B21" s="79"/>
      <c r="C21" s="51" t="s">
        <v>12</v>
      </c>
      <c r="D21" s="51"/>
      <c r="E21" s="69">
        <f>SUM(H6:H20)</f>
        <v>530000</v>
      </c>
      <c r="F21" s="69"/>
      <c r="G21" s="26">
        <v>1</v>
      </c>
      <c r="H21" s="130" t="s">
        <v>14</v>
      </c>
      <c r="I21" s="1"/>
    </row>
    <row r="22" spans="1:9" ht="12.75" customHeight="1">
      <c r="A22" s="80"/>
      <c r="B22" s="81"/>
      <c r="C22" s="51"/>
      <c r="D22" s="51"/>
      <c r="E22" s="69">
        <f>E21*G21</f>
        <v>530000</v>
      </c>
      <c r="F22" s="69"/>
      <c r="G22" s="69"/>
      <c r="H22" s="130"/>
      <c r="I22" s="1"/>
    </row>
    <row r="23" spans="1:9" ht="12.75" customHeight="1">
      <c r="A23" s="80"/>
      <c r="B23" s="81"/>
      <c r="C23" s="51"/>
      <c r="D23" s="51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2"/>
      <c r="B25" s="83"/>
      <c r="C25" s="65" t="s">
        <v>90</v>
      </c>
      <c r="D25" s="66"/>
      <c r="E25" s="39" t="s">
        <v>75</v>
      </c>
      <c r="F25" s="22">
        <v>169000</v>
      </c>
      <c r="G25" s="21">
        <v>1</v>
      </c>
      <c r="H25" s="22">
        <f>F25*G25</f>
        <v>169000</v>
      </c>
      <c r="I25" s="1"/>
    </row>
    <row r="26" spans="1:9" ht="25.15" customHeight="1">
      <c r="A26" s="102" t="s">
        <v>68</v>
      </c>
      <c r="B26" s="103"/>
      <c r="C26" s="85" t="s">
        <v>86</v>
      </c>
      <c r="D26" s="85"/>
      <c r="E26" s="28" t="s">
        <v>76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4"/>
      <c r="B27" s="105"/>
      <c r="C27" s="85" t="s">
        <v>88</v>
      </c>
      <c r="D27" s="85"/>
      <c r="E27" s="28" t="s">
        <v>77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4"/>
      <c r="B28" s="105"/>
      <c r="C28" s="85" t="s">
        <v>87</v>
      </c>
      <c r="D28" s="85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4"/>
      <c r="B29" s="105"/>
      <c r="C29" s="85" t="s">
        <v>92</v>
      </c>
      <c r="D29" s="85"/>
      <c r="E29" s="28" t="s">
        <v>78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4"/>
      <c r="B30" s="105"/>
      <c r="C30" s="85"/>
      <c r="D30" s="85"/>
      <c r="E30" s="28"/>
      <c r="F30" s="22"/>
      <c r="G30" s="21"/>
      <c r="H30" s="22">
        <f t="shared" si="1"/>
        <v>0</v>
      </c>
      <c r="I30" s="1"/>
    </row>
    <row r="31" spans="1:9">
      <c r="A31" s="104"/>
      <c r="B31" s="105"/>
      <c r="C31" s="85" t="s">
        <v>94</v>
      </c>
      <c r="D31" s="85"/>
      <c r="E31" s="29" t="s">
        <v>95</v>
      </c>
      <c r="F31" s="30">
        <v>261000</v>
      </c>
      <c r="G31" s="31">
        <v>-1</v>
      </c>
      <c r="H31" s="30">
        <f t="shared" si="1"/>
        <v>-261000</v>
      </c>
      <c r="I31" s="1"/>
    </row>
    <row r="32" spans="1:9" ht="16.5" hidden="1" customHeight="1">
      <c r="A32" s="104"/>
      <c r="B32" s="105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24</v>
      </c>
      <c r="B34" s="109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SUM(H25:H33)</f>
        <v>-92000</v>
      </c>
      <c r="F34" s="71"/>
      <c r="G34" s="71"/>
      <c r="H34" s="128" t="s">
        <v>14</v>
      </c>
      <c r="I34" s="1"/>
    </row>
    <row r="35" spans="1:9" ht="14.25" customHeight="1">
      <c r="A35" s="110"/>
      <c r="B35" s="111"/>
      <c r="C35" s="94"/>
      <c r="D35" s="95"/>
      <c r="E35" s="72"/>
      <c r="F35" s="73"/>
      <c r="G35" s="73"/>
      <c r="H35" s="129"/>
      <c r="I35" s="1"/>
    </row>
    <row r="36" spans="1:9" ht="16.5" customHeight="1">
      <c r="A36" s="100" t="s">
        <v>27</v>
      </c>
      <c r="B36" s="101"/>
      <c r="C36" s="90" t="b">
        <f>IF(F38="카드+현금",Sheet3!C11,IF(F38="현금+카드",Sheet3!C4))</f>
        <v>0</v>
      </c>
      <c r="D36" s="91"/>
      <c r="E36" s="32" t="s">
        <v>4</v>
      </c>
      <c r="F36" s="135">
        <f>SUM(E22,E34)</f>
        <v>438000</v>
      </c>
      <c r="G36" s="135"/>
      <c r="H36" s="33" t="s">
        <v>14</v>
      </c>
      <c r="I36" s="1"/>
    </row>
    <row r="37" spans="1:9" ht="16.5" customHeight="1">
      <c r="A37" s="100" t="s">
        <v>26</v>
      </c>
      <c r="B37" s="101"/>
      <c r="C37" s="88" t="b">
        <f>IF(F38="카드+현금",Sheet3!C9,IF(F38="현금+카드",Sheet3!C6))</f>
        <v>0</v>
      </c>
      <c r="D37" s="89"/>
      <c r="E37" s="32" t="s">
        <v>15</v>
      </c>
      <c r="F37" s="133">
        <f>F36*1.1-F36</f>
        <v>43800.000000000058</v>
      </c>
      <c r="G37" s="134"/>
      <c r="H37" s="34"/>
      <c r="I37" s="1"/>
    </row>
    <row r="38" spans="1:9" ht="17.25" customHeight="1">
      <c r="A38" s="100" t="s">
        <v>22</v>
      </c>
      <c r="B38" s="101"/>
      <c r="C38" s="113"/>
      <c r="D38" s="114"/>
      <c r="E38" s="32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36" t="s">
        <v>60</v>
      </c>
      <c r="F39" s="137">
        <v>8100</v>
      </c>
      <c r="G39" s="138"/>
      <c r="H39" s="139"/>
      <c r="I39" s="1"/>
    </row>
    <row r="40" spans="1:9" ht="20.25" customHeight="1">
      <c r="A40" s="110"/>
      <c r="B40" s="111"/>
      <c r="C40" s="117"/>
      <c r="D40" s="118"/>
      <c r="E40" s="37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473700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2" t="s">
        <v>43</v>
      </c>
      <c r="G41" s="42"/>
      <c r="H41" s="6">
        <f>F40-(F37+F36)</f>
        <v>-8100.0000000000582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41"/>
      <c r="B43" s="41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1" t="s">
        <v>54</v>
      </c>
      <c r="B3" s="41"/>
      <c r="C3" s="41"/>
      <c r="E3" t="s">
        <v>47</v>
      </c>
      <c r="F3">
        <f>Sheet1!F36</f>
        <v>438000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-68200</v>
      </c>
      <c r="D6" t="s">
        <v>50</v>
      </c>
    </row>
    <row r="8" spans="1:7">
      <c r="A8" s="41" t="s">
        <v>55</v>
      </c>
      <c r="B8" s="41"/>
      <c r="C8" s="41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438000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438000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2025-04-12T03:48:11Z</cp:lastPrinted>
  <dcterms:created xsi:type="dcterms:W3CDTF">2019-03-28T03:58:09Z</dcterms:created>
  <dcterms:modified xsi:type="dcterms:W3CDTF">2025-05-11T07:38:09Z</dcterms:modified>
</cp:coreProperties>
</file>